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updateLinks="never" defaultThemeVersion="166925"/>
  <mc:AlternateContent xmlns:mc="http://schemas.openxmlformats.org/markup-compatibility/2006">
    <mc:Choice Requires="x15">
      <x15ac:absPath xmlns:x15ac="http://schemas.microsoft.com/office/spreadsheetml/2010/11/ac" url="/Users/katylynch/Documents/Beghelli Pricing/Beghelli EM Price Books/"/>
    </mc:Choice>
  </mc:AlternateContent>
  <xr:revisionPtr revIDLastSave="0" documentId="8_{B66DE29A-5EA2-134F-98AE-31D529181806}" xr6:coauthVersionLast="47" xr6:coauthVersionMax="47" xr10:uidLastSave="{00000000-0000-0000-0000-000000000000}"/>
  <bookViews>
    <workbookView xWindow="0" yWindow="760" windowWidth="30240" windowHeight="18880" tabRatio="1000" xr2:uid="{1C312EF6-533B-6E47-BEC9-13D6F3021C89}"/>
  </bookViews>
  <sheets>
    <sheet name="Index" sheetId="3" r:id="rId1"/>
    <sheet name="ATX" sheetId="5" r:id="rId2"/>
    <sheet name="BBX" sheetId="6" r:id="rId3"/>
    <sheet name="BOL" sheetId="7" r:id="rId4"/>
    <sheet name="BRU" sheetId="11" r:id="rId5"/>
    <sheet name="BRV" sheetId="9" r:id="rId6"/>
    <sheet name="BRZ" sheetId="10" r:id="rId7"/>
    <sheet name="BX910 SE" sheetId="4" r:id="rId8"/>
    <sheet name="Chicago" sheetId="13" r:id="rId9"/>
    <sheet name="CRV" sheetId="15" r:id="rId10"/>
    <sheet name="CYC" sheetId="16" r:id="rId11"/>
    <sheet name="DLX" sheetId="18" r:id="rId12"/>
    <sheet name="EDT" sheetId="20" r:id="rId13"/>
    <sheet name="EL" sheetId="19" r:id="rId14"/>
    <sheet name="EP- New!" sheetId="61" r:id="rId15"/>
    <sheet name="ESL Modular" sheetId="21" r:id="rId16"/>
    <sheet name="ESM Modular" sheetId="22" r:id="rId17"/>
    <sheet name="EST Modular" sheetId="26" r:id="rId18"/>
    <sheet name="EVR" sheetId="27" r:id="rId19"/>
    <sheet name="FM" sheetId="29" r:id="rId20"/>
    <sheet name="Forma" sheetId="28" r:id="rId21"/>
    <sheet name="FTZ" sheetId="30" r:id="rId22"/>
    <sheet name="HDZ" sheetId="24" r:id="rId23"/>
    <sheet name="HWE Modular" sheetId="31" r:id="rId24"/>
    <sheet name="HZCAS" sheetId="12" r:id="rId25"/>
    <sheet name="Inverters" sheetId="46" r:id="rId26"/>
    <sheet name="LC1" sheetId="25" r:id="rId27"/>
    <sheet name="MEZ" sheetId="32" r:id="rId28"/>
    <sheet name="MUR" sheetId="33" r:id="rId29"/>
    <sheet name="NYC" sheetId="14" r:id="rId30"/>
    <sheet name="OL2 Modular" sheetId="60" r:id="rId31"/>
    <sheet name="Paco" sheetId="35" r:id="rId32"/>
    <sheet name="PL" sheetId="36" r:id="rId33"/>
    <sheet name="QR" sheetId="47" r:id="rId34"/>
    <sheet name="RBO" sheetId="37" r:id="rId35"/>
    <sheet name="Remotes" sheetId="8" r:id="rId36"/>
    <sheet name="RSE" sheetId="48" r:id="rId37"/>
    <sheet name="RTB" sheetId="49" r:id="rId38"/>
    <sheet name="SL" sheetId="51" r:id="rId39"/>
    <sheet name="STX" sheetId="50" r:id="rId40"/>
    <sheet name="TA" sheetId="52" r:id="rId41"/>
    <sheet name="TSL" sheetId="53" r:id="rId42"/>
    <sheet name="VE" sheetId="55" r:id="rId43"/>
    <sheet name="WLX" sheetId="56" r:id="rId44"/>
    <sheet name="XMR" sheetId="59" r:id="rId45"/>
    <sheet name="Accessories" sheetId="23" r:id="rId46"/>
    <sheet name="Ts &amp; Cs" sheetId="1" r:id="rId47"/>
    <sheet name="Sheet1" sheetId="2" state="hidden" r:id="rId48"/>
  </sheets>
  <externalReferences>
    <externalReference r:id="rId4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1" l="1"/>
  <c r="C30" i="31"/>
  <c r="D30" i="31"/>
  <c r="B31" i="31"/>
  <c r="C31" i="31"/>
  <c r="D31" i="31"/>
  <c r="B32" i="31"/>
  <c r="C32" i="31"/>
  <c r="D32" i="31"/>
  <c r="B33" i="31"/>
  <c r="C33" i="31"/>
  <c r="D33" i="31"/>
  <c r="B34" i="31"/>
  <c r="C34" i="31"/>
  <c r="D34" i="31"/>
  <c r="B35" i="31"/>
  <c r="C35" i="31"/>
  <c r="D35" i="31"/>
  <c r="B36" i="31"/>
  <c r="C36" i="31"/>
  <c r="D36" i="31"/>
  <c r="B37" i="31"/>
  <c r="C37" i="31"/>
  <c r="D37" i="31"/>
  <c r="B38" i="31"/>
  <c r="C38" i="31"/>
  <c r="D38" i="31"/>
  <c r="B39" i="31"/>
  <c r="C39" i="31"/>
  <c r="D39" i="31"/>
  <c r="B40" i="31"/>
  <c r="C40" i="31"/>
  <c r="D40" i="31"/>
  <c r="B41" i="31"/>
  <c r="C41" i="31"/>
  <c r="D41" i="31"/>
  <c r="B42" i="31"/>
  <c r="C42" i="31"/>
  <c r="D42" i="31"/>
  <c r="B43" i="31"/>
  <c r="C43" i="31"/>
  <c r="D43" i="31"/>
  <c r="B44" i="31"/>
  <c r="C44" i="31"/>
  <c r="D44" i="31"/>
  <c r="B45" i="31"/>
  <c r="C45" i="31"/>
  <c r="D45" i="31"/>
  <c r="B46" i="31"/>
  <c r="C46" i="31"/>
  <c r="D46" i="31"/>
  <c r="B47" i="31"/>
  <c r="C47" i="31"/>
  <c r="D47" i="31"/>
  <c r="B48" i="31"/>
  <c r="C48" i="31"/>
  <c r="D48" i="31"/>
  <c r="B49" i="31"/>
  <c r="C49" i="31"/>
  <c r="D49" i="31"/>
  <c r="B50" i="31"/>
  <c r="C50" i="31"/>
  <c r="D50" i="31"/>
  <c r="B51" i="31"/>
  <c r="C51" i="31"/>
  <c r="D51" i="31"/>
  <c r="B52" i="31"/>
  <c r="C52" i="31"/>
  <c r="D52" i="31"/>
  <c r="B53" i="31"/>
  <c r="C53" i="31"/>
  <c r="D53" i="31"/>
  <c r="B54" i="31"/>
  <c r="C54" i="31"/>
  <c r="D54" i="31"/>
  <c r="B55" i="31"/>
  <c r="C55" i="31"/>
  <c r="D55" i="31"/>
  <c r="B56" i="31"/>
  <c r="C56" i="31"/>
  <c r="D56" i="31"/>
  <c r="B57" i="31"/>
  <c r="C57" i="31"/>
  <c r="D57" i="31"/>
  <c r="B58" i="31"/>
  <c r="C58" i="31"/>
  <c r="D58" i="31"/>
  <c r="B59" i="31"/>
  <c r="C59" i="31"/>
  <c r="D59" i="31"/>
  <c r="B60" i="31"/>
  <c r="C60" i="31"/>
  <c r="D60" i="31"/>
  <c r="B61" i="31"/>
  <c r="C61" i="31"/>
  <c r="D61" i="31"/>
  <c r="B62" i="31"/>
  <c r="C62" i="31"/>
  <c r="D62" i="31"/>
  <c r="B63" i="31"/>
  <c r="C63" i="31"/>
  <c r="D63" i="31"/>
  <c r="B64" i="31"/>
  <c r="C64" i="31"/>
  <c r="D64" i="31"/>
  <c r="B65" i="31"/>
  <c r="C65" i="31"/>
  <c r="D65" i="31"/>
  <c r="B66" i="31"/>
  <c r="C66" i="31"/>
  <c r="D66" i="31"/>
  <c r="B67" i="31"/>
  <c r="C67" i="31"/>
  <c r="D67" i="31"/>
  <c r="B68" i="31"/>
  <c r="C68" i="31"/>
  <c r="D68" i="31"/>
  <c r="B69" i="31"/>
  <c r="C69" i="31"/>
  <c r="D69" i="31"/>
  <c r="B70" i="31"/>
  <c r="C70" i="31"/>
  <c r="D70" i="31"/>
  <c r="G32" i="52"/>
  <c r="D32" i="52"/>
  <c r="C32" i="52"/>
  <c r="B32" i="52"/>
  <c r="F24" i="52"/>
  <c r="E24" i="52" s="1"/>
  <c r="F23" i="52"/>
  <c r="E23" i="52" s="1"/>
  <c r="F22" i="52"/>
  <c r="E22" i="52" s="1"/>
  <c r="F14" i="52"/>
  <c r="E14" i="52" s="1"/>
  <c r="F13" i="52"/>
  <c r="E13" i="52" s="1"/>
  <c r="F5" i="52"/>
  <c r="E5" i="52" s="1"/>
  <c r="F4" i="52"/>
  <c r="E4" i="52" s="1"/>
  <c r="F3" i="52"/>
  <c r="E3" i="52" s="1"/>
  <c r="G126" i="50"/>
  <c r="G180" i="50" s="1"/>
  <c r="D126" i="50"/>
  <c r="D180" i="50" s="1"/>
  <c r="C126" i="50"/>
  <c r="C180" i="50" s="1"/>
  <c r="B126" i="50"/>
  <c r="B180" i="50" s="1"/>
  <c r="G98" i="50"/>
  <c r="G35" i="50"/>
  <c r="G179" i="50" s="1"/>
  <c r="D35" i="50"/>
  <c r="D179" i="50" s="1"/>
  <c r="C35" i="50"/>
  <c r="C179" i="50" s="1"/>
  <c r="B35" i="50"/>
  <c r="B179" i="50" s="1"/>
  <c r="G34" i="50"/>
  <c r="G178" i="50" s="1"/>
  <c r="D34" i="50"/>
  <c r="D178" i="50" s="1"/>
  <c r="C34" i="50"/>
  <c r="C178" i="50" s="1"/>
  <c r="B34" i="50"/>
  <c r="B178" i="50" s="1"/>
  <c r="G33" i="50"/>
  <c r="G16" i="50"/>
  <c r="G15" i="50"/>
  <c r="G14" i="50"/>
  <c r="G13" i="50"/>
  <c r="G12" i="50"/>
  <c r="G11" i="50"/>
  <c r="G21" i="51"/>
  <c r="D21" i="51"/>
  <c r="C21" i="51"/>
  <c r="B21" i="51"/>
  <c r="G86" i="37"/>
  <c r="G65" i="37"/>
  <c r="G64" i="37"/>
  <c r="G59" i="37"/>
  <c r="G54" i="37"/>
  <c r="D54" i="37"/>
  <c r="C54" i="37"/>
  <c r="B54" i="37"/>
  <c r="G53" i="37"/>
  <c r="G17" i="37"/>
  <c r="D17" i="37"/>
  <c r="C17" i="37"/>
  <c r="B17" i="37"/>
  <c r="G16" i="37"/>
  <c r="G6" i="37"/>
  <c r="G5" i="37"/>
  <c r="G26" i="47"/>
  <c r="D26" i="47"/>
  <c r="C26" i="47"/>
  <c r="B26" i="47"/>
  <c r="F22" i="47"/>
  <c r="E22" i="47" s="1"/>
  <c r="F21" i="47"/>
  <c r="E21" i="47" s="1"/>
  <c r="F20" i="47"/>
  <c r="F13" i="47"/>
  <c r="F12" i="47"/>
  <c r="F11" i="47"/>
  <c r="F10" i="47"/>
  <c r="F9" i="47"/>
  <c r="F8" i="47"/>
  <c r="F7" i="47"/>
  <c r="F6" i="47"/>
  <c r="F5" i="47"/>
  <c r="F4" i="47"/>
  <c r="F3" i="47"/>
  <c r="F2" i="47"/>
  <c r="G48" i="60"/>
  <c r="D48" i="60"/>
  <c r="C48" i="60"/>
  <c r="B48" i="60"/>
  <c r="G101" i="14"/>
  <c r="D101" i="14"/>
  <c r="C101" i="14"/>
  <c r="B101" i="14"/>
  <c r="G24" i="14"/>
  <c r="D24" i="14"/>
  <c r="C24" i="14"/>
  <c r="B24" i="14"/>
  <c r="G11" i="14"/>
  <c r="G10" i="14"/>
  <c r="G9" i="14"/>
  <c r="G8" i="14"/>
  <c r="G26" i="25"/>
  <c r="D26" i="25"/>
  <c r="C26" i="25"/>
  <c r="B26" i="25"/>
  <c r="G12" i="25"/>
  <c r="F12" i="25" s="1"/>
  <c r="G11" i="25"/>
  <c r="F11" i="25" s="1"/>
  <c r="E11" i="25" s="1"/>
  <c r="G10" i="25"/>
  <c r="F10" i="25" s="1"/>
  <c r="E10" i="25" s="1"/>
  <c r="G8" i="25"/>
  <c r="G7" i="25"/>
  <c r="G14" i="25" s="1"/>
  <c r="G6" i="25"/>
  <c r="G13" i="25" s="1"/>
  <c r="F5" i="25"/>
  <c r="E5" i="25" s="1"/>
  <c r="F4" i="25"/>
  <c r="E4" i="25" s="1"/>
  <c r="F3" i="25"/>
  <c r="E3" i="25" s="1"/>
  <c r="G118" i="30"/>
  <c r="G117" i="30"/>
  <c r="G116" i="30"/>
  <c r="G115" i="30"/>
  <c r="G114" i="30"/>
  <c r="G113" i="30"/>
  <c r="G105" i="30"/>
  <c r="G104" i="30"/>
  <c r="G103" i="30"/>
  <c r="G102" i="30"/>
  <c r="G101" i="30"/>
  <c r="G100" i="30"/>
  <c r="G44" i="30"/>
  <c r="D44" i="30"/>
  <c r="D131" i="30" s="1"/>
  <c r="C44" i="30"/>
  <c r="C131" i="30" s="1"/>
  <c r="B44" i="30"/>
  <c r="B131" i="30" s="1"/>
  <c r="F26" i="25"/>
  <c r="F32" i="52"/>
  <c r="E2" i="47" l="1"/>
  <c r="E3" i="47"/>
  <c r="E4" i="47"/>
  <c r="E5" i="47"/>
  <c r="E6" i="47"/>
  <c r="E7" i="47"/>
  <c r="E8" i="47"/>
  <c r="E9" i="47"/>
  <c r="E10" i="47"/>
  <c r="E11" i="47"/>
  <c r="E12" i="47"/>
  <c r="E13" i="47"/>
  <c r="E20" i="47"/>
  <c r="F26" i="47"/>
  <c r="F7" i="25"/>
  <c r="E7" i="25" s="1"/>
  <c r="F13" i="25"/>
  <c r="G15" i="25"/>
  <c r="F6" i="25"/>
  <c r="F14" i="25"/>
  <c r="F8" i="25"/>
  <c r="E12" i="25"/>
  <c r="B90" i="30"/>
  <c r="C90" i="30"/>
  <c r="D90" i="30"/>
  <c r="G131" i="30"/>
  <c r="G90" i="30"/>
  <c r="E32" i="52"/>
  <c r="E26" i="47" l="1"/>
  <c r="E26" i="25"/>
  <c r="E14" i="25"/>
  <c r="E6" i="25"/>
  <c r="E13" i="25"/>
  <c r="E8" i="25"/>
  <c r="F15" i="25"/>
  <c r="E15" i="25" l="1"/>
  <c r="G73" i="28" l="1"/>
  <c r="D73" i="28"/>
  <c r="C73" i="28"/>
  <c r="B73" i="28"/>
  <c r="G72" i="28"/>
  <c r="G55" i="28"/>
  <c r="G54" i="28"/>
  <c r="G53" i="28"/>
  <c r="G52" i="28"/>
  <c r="G70" i="28" s="1"/>
  <c r="G51" i="28"/>
  <c r="G69" i="28" s="1"/>
  <c r="G50" i="28"/>
  <c r="G68" i="28" s="1"/>
  <c r="G49" i="28"/>
  <c r="G48" i="28"/>
  <c r="G47" i="28"/>
  <c r="G46" i="28"/>
  <c r="G45" i="28"/>
  <c r="G63" i="28" s="1"/>
  <c r="G44" i="28"/>
  <c r="G62" i="28" s="1"/>
  <c r="G43" i="28"/>
  <c r="G42" i="28"/>
  <c r="G60" i="28" s="1"/>
  <c r="G41" i="28"/>
  <c r="G59" i="28" s="1"/>
  <c r="G40" i="28"/>
  <c r="G58" i="28" s="1"/>
  <c r="G39" i="28"/>
  <c r="G57" i="28" s="1"/>
  <c r="G38" i="28"/>
  <c r="G24" i="29"/>
  <c r="D24" i="29"/>
  <c r="C24" i="29"/>
  <c r="B24" i="29"/>
  <c r="G37" i="27"/>
  <c r="D37" i="27"/>
  <c r="C37" i="27"/>
  <c r="B37" i="27"/>
  <c r="G36" i="27"/>
  <c r="G23" i="27"/>
  <c r="G22" i="27"/>
  <c r="G21" i="27"/>
  <c r="G20" i="27"/>
  <c r="G19" i="27"/>
  <c r="G18" i="27"/>
  <c r="G17" i="27"/>
  <c r="G16" i="27"/>
  <c r="G15" i="27"/>
  <c r="G14" i="27"/>
  <c r="G73" i="26"/>
  <c r="D73" i="26"/>
  <c r="B73" i="26"/>
  <c r="G72" i="26"/>
  <c r="D72" i="26"/>
  <c r="B72" i="26"/>
  <c r="G71" i="26"/>
  <c r="D71" i="26"/>
  <c r="B71" i="26"/>
  <c r="G70" i="26"/>
  <c r="D70" i="26"/>
  <c r="B70" i="26"/>
  <c r="G69" i="26"/>
  <c r="D69" i="26"/>
  <c r="B69" i="26"/>
  <c r="G68" i="26"/>
  <c r="D68" i="26"/>
  <c r="B68" i="26"/>
  <c r="G67" i="26"/>
  <c r="D67" i="26"/>
  <c r="B67" i="26"/>
  <c r="G66" i="26"/>
  <c r="D66" i="26"/>
  <c r="B66" i="26"/>
  <c r="G65" i="26"/>
  <c r="D65" i="26"/>
  <c r="B65" i="26"/>
  <c r="G64" i="26"/>
  <c r="D64" i="26"/>
  <c r="B64" i="26"/>
  <c r="G63" i="26"/>
  <c r="D63" i="26"/>
  <c r="B63" i="26"/>
  <c r="G62" i="26"/>
  <c r="D62" i="26"/>
  <c r="B62" i="26"/>
  <c r="G61" i="26"/>
  <c r="D61" i="26"/>
  <c r="B61" i="26"/>
  <c r="G60" i="26"/>
  <c r="D60" i="26"/>
  <c r="B60" i="26"/>
  <c r="G59" i="26"/>
  <c r="D59" i="26"/>
  <c r="B59" i="26"/>
  <c r="G58" i="26"/>
  <c r="D58" i="26"/>
  <c r="B58" i="26"/>
  <c r="G57" i="26"/>
  <c r="D57" i="26"/>
  <c r="B57" i="26"/>
  <c r="G56" i="26"/>
  <c r="D56" i="26"/>
  <c r="B56" i="26"/>
  <c r="G55" i="26"/>
  <c r="D55" i="26"/>
  <c r="B55" i="26"/>
  <c r="G54" i="26"/>
  <c r="D54" i="26"/>
  <c r="B54" i="26"/>
  <c r="G53" i="26"/>
  <c r="D53" i="26"/>
  <c r="B53" i="26"/>
  <c r="G52" i="26"/>
  <c r="D52" i="26"/>
  <c r="B52" i="26"/>
  <c r="G51" i="26"/>
  <c r="D51" i="26"/>
  <c r="B51" i="26"/>
  <c r="G50" i="26"/>
  <c r="D50" i="26"/>
  <c r="B50" i="26"/>
  <c r="G49" i="26"/>
  <c r="D49" i="26"/>
  <c r="B49" i="26"/>
  <c r="G48" i="26"/>
  <c r="D48" i="26"/>
  <c r="B48" i="26"/>
  <c r="G47" i="26"/>
  <c r="D47" i="26"/>
  <c r="B47" i="26"/>
  <c r="G46" i="26"/>
  <c r="D46" i="26"/>
  <c r="B46" i="26"/>
  <c r="G45" i="26"/>
  <c r="D45" i="26"/>
  <c r="B45" i="26"/>
  <c r="G44" i="26"/>
  <c r="D44" i="26"/>
  <c r="B44" i="26"/>
  <c r="G43" i="26"/>
  <c r="D43" i="26"/>
  <c r="B43" i="26"/>
  <c r="G42" i="26"/>
  <c r="D42" i="26"/>
  <c r="B42" i="26"/>
  <c r="G41" i="26"/>
  <c r="D41" i="26"/>
  <c r="B41" i="26"/>
  <c r="G40" i="26"/>
  <c r="D40" i="26"/>
  <c r="B40" i="26"/>
  <c r="G39" i="26"/>
  <c r="D39" i="26"/>
  <c r="B39" i="26"/>
  <c r="G38" i="26"/>
  <c r="D38" i="26"/>
  <c r="C38" i="26"/>
  <c r="B38" i="26"/>
  <c r="G13" i="26"/>
  <c r="G12" i="26"/>
  <c r="G11" i="26"/>
  <c r="G10" i="26"/>
  <c r="G9" i="26"/>
  <c r="G45" i="61"/>
  <c r="D45" i="61"/>
  <c r="C45" i="61"/>
  <c r="B45" i="61"/>
  <c r="G44" i="61"/>
  <c r="D44" i="61"/>
  <c r="C44" i="61"/>
  <c r="B44" i="61"/>
  <c r="G40" i="61"/>
  <c r="G39" i="61"/>
  <c r="G29" i="61"/>
  <c r="D29" i="61"/>
  <c r="C29" i="61"/>
  <c r="B29" i="61"/>
  <c r="G28" i="61"/>
  <c r="D28" i="61"/>
  <c r="C28" i="61"/>
  <c r="B28" i="61"/>
  <c r="G14" i="61"/>
  <c r="D14" i="61"/>
  <c r="C14" i="61"/>
  <c r="B14" i="61"/>
  <c r="G13" i="61"/>
  <c r="D13" i="61"/>
  <c r="C13" i="61"/>
  <c r="B13" i="61"/>
  <c r="G12" i="61"/>
  <c r="D12" i="61"/>
  <c r="C12" i="61"/>
  <c r="B12" i="61"/>
  <c r="B61" i="16"/>
  <c r="G78" i="15"/>
  <c r="D78" i="15"/>
  <c r="C78" i="15"/>
  <c r="B78" i="15"/>
  <c r="G77" i="15"/>
  <c r="D77" i="15"/>
  <c r="C77" i="15"/>
  <c r="B77" i="15"/>
  <c r="G76" i="15"/>
  <c r="D76" i="15"/>
  <c r="C76" i="15"/>
  <c r="B76" i="15"/>
  <c r="G31" i="15"/>
  <c r="G30" i="15"/>
  <c r="G29" i="15"/>
  <c r="G28" i="15"/>
  <c r="G27" i="15"/>
  <c r="G26" i="15"/>
  <c r="G25" i="15"/>
  <c r="G24" i="15"/>
  <c r="G23" i="15"/>
  <c r="G58" i="9"/>
  <c r="G39" i="9"/>
  <c r="G59" i="9" s="1"/>
  <c r="D39" i="9"/>
  <c r="D59" i="9" s="1"/>
  <c r="C39" i="9"/>
  <c r="C59" i="9" s="1"/>
  <c r="B39" i="9"/>
  <c r="B59" i="9" s="1"/>
  <c r="G38" i="9"/>
  <c r="G4" i="11"/>
  <c r="G3" i="11"/>
  <c r="G100" i="5"/>
  <c r="D100" i="5"/>
  <c r="C100" i="5"/>
  <c r="B100" i="5"/>
  <c r="G99" i="5"/>
  <c r="D99" i="5"/>
  <c r="C99" i="5"/>
  <c r="B99" i="5"/>
  <c r="G72" i="5"/>
  <c r="D72" i="5"/>
  <c r="C72" i="5"/>
  <c r="B72" i="5"/>
  <c r="G71" i="5"/>
  <c r="D71" i="5"/>
  <c r="C71" i="5"/>
  <c r="B71" i="5"/>
  <c r="G44" i="5"/>
  <c r="D44" i="5"/>
  <c r="C44" i="5"/>
  <c r="B44" i="5"/>
  <c r="G25" i="5"/>
  <c r="D25" i="5"/>
  <c r="C25" i="5"/>
  <c r="B25" i="5"/>
  <c r="G24" i="5"/>
  <c r="D24" i="5"/>
  <c r="C24" i="5"/>
  <c r="B24" i="5"/>
  <c r="G23" i="5"/>
  <c r="G67" i="28" l="1"/>
  <c r="G61" i="28"/>
  <c r="G65" i="28"/>
  <c r="G56" i="28"/>
  <c r="G64" i="28"/>
  <c r="G66" i="28"/>
  <c r="G5" i="11"/>
</calcChain>
</file>

<file path=xl/sharedStrings.xml><?xml version="1.0" encoding="utf-8"?>
<sst xmlns="http://schemas.openxmlformats.org/spreadsheetml/2006/main" count="8131" uniqueCount="4384">
  <si>
    <t>BEGHELLI EMERGENCY PRICE LIST</t>
  </si>
  <si>
    <t>EFFECTIVE APRIL 1, 2024</t>
  </si>
  <si>
    <t>EXITS</t>
  </si>
  <si>
    <t>EMERGENCY UNITS</t>
  </si>
  <si>
    <t>COMBOS</t>
  </si>
  <si>
    <t>Edge-lit Exits</t>
  </si>
  <si>
    <t>Indoor Aluminum Emergency Units</t>
  </si>
  <si>
    <t>Wet Location Combos</t>
  </si>
  <si>
    <t>OL2</t>
  </si>
  <si>
    <t>PLURALUCE INDOOR (PL)</t>
  </si>
  <si>
    <t>WLX (WLXE)</t>
  </si>
  <si>
    <t>OL2 PLUS</t>
  </si>
  <si>
    <t>PLURALUCE RECESSED (PLR)</t>
  </si>
  <si>
    <t>FORTEZZA (FTZC)</t>
  </si>
  <si>
    <t>BRUNO (BRU)</t>
  </si>
  <si>
    <t>PLURALUCE SQUARE RECESSED     (PLSQR)</t>
  </si>
  <si>
    <t>PACO AQUA (PCHA)</t>
  </si>
  <si>
    <t>OL2SWCT (Connecticut)</t>
  </si>
  <si>
    <t>Indoor Steel Emergency Units</t>
  </si>
  <si>
    <t>Hazardous Combos</t>
  </si>
  <si>
    <t>EDT</t>
  </si>
  <si>
    <t>ROBUSTO (RBOC)</t>
  </si>
  <si>
    <t>CYCLONE (CYC)</t>
  </si>
  <si>
    <t>ESL</t>
  </si>
  <si>
    <t>HDZ (HDZC)</t>
  </si>
  <si>
    <t>CYCLONE OVAL (CYC)</t>
  </si>
  <si>
    <t>ESM</t>
  </si>
  <si>
    <t>CASTEX 800 (HZCAS)</t>
  </si>
  <si>
    <t>CYCSWCT  (Connecticut)</t>
  </si>
  <si>
    <t>CHESM (Chicago)</t>
  </si>
  <si>
    <t>Indoor Aluminum Combos</t>
  </si>
  <si>
    <t>CYCLONE ECO (CYC)</t>
  </si>
  <si>
    <t>CURVA (CRVC)</t>
  </si>
  <si>
    <t>EST</t>
  </si>
  <si>
    <t>CURVA (CRV)</t>
  </si>
  <si>
    <t>NYCCRVC (New York)</t>
  </si>
  <si>
    <t>NYCEST (New York)</t>
  </si>
  <si>
    <t>NYCREDG (New York)</t>
  </si>
  <si>
    <t>STELLALUCE (SL)</t>
  </si>
  <si>
    <t>HWE</t>
  </si>
  <si>
    <t>NYCSEDG (New York)</t>
  </si>
  <si>
    <t>QUADRALUCE (QR)</t>
  </si>
  <si>
    <t>RSE</t>
  </si>
  <si>
    <t>CHREDG (Chicago)</t>
  </si>
  <si>
    <t>FORMALUCE (FM)</t>
  </si>
  <si>
    <t>RTB</t>
  </si>
  <si>
    <t>CHSEDG (Chicago)</t>
  </si>
  <si>
    <t>FORMA (FRMC)</t>
  </si>
  <si>
    <t>Indoor Nonmetallic Emergency</t>
  </si>
  <si>
    <t>Aluminum Exits</t>
  </si>
  <si>
    <t>BBX</t>
  </si>
  <si>
    <t>Indoor Steel Combos</t>
  </si>
  <si>
    <t>FORMA (FME)</t>
  </si>
  <si>
    <t>STX (STXC)</t>
  </si>
  <si>
    <t>XMR</t>
  </si>
  <si>
    <t>LC1</t>
  </si>
  <si>
    <t>NYCSTXC (New York)</t>
  </si>
  <si>
    <t>PACO (PEH1)</t>
  </si>
  <si>
    <t>NYCLC1 (New York)</t>
  </si>
  <si>
    <t>STXC  SWCT  (Connecticut)</t>
  </si>
  <si>
    <t>EPE</t>
  </si>
  <si>
    <t>ATX</t>
  </si>
  <si>
    <t>Indoor Non-Metallic Combos</t>
  </si>
  <si>
    <t>PACOT20 (PEHT20)</t>
  </si>
  <si>
    <t>BREZZA (BRZ)</t>
  </si>
  <si>
    <t>ATX RECESSED (ATXRE)</t>
  </si>
  <si>
    <t>Wet Location Emergency</t>
  </si>
  <si>
    <t>PACO (PCH)</t>
  </si>
  <si>
    <t>ATX CT (Connecticut)</t>
  </si>
  <si>
    <t>TEMPESTA LED (TALED)</t>
  </si>
  <si>
    <t>EPC</t>
  </si>
  <si>
    <t>Steel Exits</t>
  </si>
  <si>
    <t>TEMPESTA LED T20 (TAPLUS)</t>
  </si>
  <si>
    <t>EVR</t>
  </si>
  <si>
    <t>INVERTERS</t>
  </si>
  <si>
    <t>TEMPESTA  LED ECO (TALEDECO)</t>
  </si>
  <si>
    <t>STX</t>
  </si>
  <si>
    <t>VESTA MICRO (VST 20-55W)</t>
  </si>
  <si>
    <t>ECCO LUNA LED (EL)</t>
  </si>
  <si>
    <t>NYCSTX (New York)</t>
  </si>
  <si>
    <t>VESTA MINI (VST 55-220W)</t>
  </si>
  <si>
    <t>BRAVADO (BRV)</t>
  </si>
  <si>
    <t>CSTX (Chicago)</t>
  </si>
  <si>
    <t>VESTA MAX (VST 375-800W)</t>
  </si>
  <si>
    <t>BOLLA (BOLWP)</t>
  </si>
  <si>
    <t>STXSWCT  (Connecticut)</t>
  </si>
  <si>
    <t>NOVA (NV 800W)</t>
  </si>
  <si>
    <t>PLURALUCE OUTDOOR  (PLWP)</t>
  </si>
  <si>
    <t>NEMA 4X/ IP66 Exits</t>
  </si>
  <si>
    <t>NOVA (NV 1500-2000W)</t>
  </si>
  <si>
    <t>WLX</t>
  </si>
  <si>
    <t>ACCIAIO (BX910 SE)</t>
  </si>
  <si>
    <t>NOVA (NV 6K-17KV)</t>
  </si>
  <si>
    <t>FORTEZZA (FTZ)</t>
  </si>
  <si>
    <t>MURO (MUR)</t>
  </si>
  <si>
    <t>REMOTES</t>
  </si>
  <si>
    <t>FORTEZZA PLUS (FTZ PLUS)</t>
  </si>
  <si>
    <t>MEZZO (MEZ)</t>
  </si>
  <si>
    <t>Indoor Remote Heads</t>
  </si>
  <si>
    <t>Hazardous Exits</t>
  </si>
  <si>
    <t>Hazardous Emergency</t>
  </si>
  <si>
    <t>BTMR</t>
  </si>
  <si>
    <t>ROBUSTO (RBOE)</t>
  </si>
  <si>
    <t>PLURALUCE HAZARDOUS (PLHZ)</t>
  </si>
  <si>
    <t>BR</t>
  </si>
  <si>
    <t>HDZ (HDZE)</t>
  </si>
  <si>
    <t>BRAVADO HAZARDOUS (BRVHZ)</t>
  </si>
  <si>
    <t>PACO PR</t>
  </si>
  <si>
    <t>CASTEX 700 (HZCAS)</t>
  </si>
  <si>
    <t>ROBUSTO (RBOU)</t>
  </si>
  <si>
    <t>BRH</t>
  </si>
  <si>
    <t>Thermoplastic Exits</t>
  </si>
  <si>
    <t>HDZ</t>
  </si>
  <si>
    <t>EPX</t>
  </si>
  <si>
    <t>PACO PS</t>
  </si>
  <si>
    <t>EM DRIVERS/ ACCESSORIES</t>
  </si>
  <si>
    <t>VERDE (VE)</t>
  </si>
  <si>
    <t>Wet Rated Remote Heads</t>
  </si>
  <si>
    <t>Emergency Drivers</t>
  </si>
  <si>
    <t>TESTA (TES)</t>
  </si>
  <si>
    <t>PACO AQUA (PXA)</t>
  </si>
  <si>
    <t>Wire Guards</t>
  </si>
  <si>
    <t>Lamps</t>
  </si>
  <si>
    <t>SEA</t>
  </si>
  <si>
    <t>PACO (PX)</t>
  </si>
  <si>
    <t>Back Boxes</t>
  </si>
  <si>
    <t>Batteries</t>
  </si>
  <si>
    <t>BRW</t>
  </si>
  <si>
    <t>Non-Electric Exits</t>
  </si>
  <si>
    <t>TERMS &amp; CONDITIONS</t>
  </si>
  <si>
    <t>TSL Tritium</t>
  </si>
  <si>
    <t>PACO PRWP</t>
  </si>
  <si>
    <t>DLX Photoluminescent</t>
  </si>
  <si>
    <t>Hazardous Remote Heads</t>
  </si>
  <si>
    <t>HDZRMT</t>
  </si>
  <si>
    <t xml:space="preserve"> </t>
  </si>
  <si>
    <t>Updated 3/1/24</t>
  </si>
  <si>
    <t>Model</t>
  </si>
  <si>
    <t>Item</t>
  </si>
  <si>
    <r>
      <t xml:space="preserve">Description </t>
    </r>
    <r>
      <rPr>
        <sz val="12"/>
        <color theme="1"/>
        <rFont val="Calibri"/>
        <family val="2"/>
        <scheme val="minor"/>
      </rPr>
      <t>(indoor / Title 20)</t>
    </r>
  </si>
  <si>
    <t>AC ONLY</t>
  </si>
  <si>
    <t>ATX-HT-LRUU</t>
  </si>
  <si>
    <t>100000310-002</t>
  </si>
  <si>
    <t>AC only, universal face, red LED, white housing, universal mount</t>
  </si>
  <si>
    <t>ATX-HT-LGUU</t>
  </si>
  <si>
    <t>100000310-102</t>
  </si>
  <si>
    <t>AC only, universal face, green LED, white housing, universal mount</t>
  </si>
  <si>
    <t>AC &amp; EM</t>
  </si>
  <si>
    <t>ATX-SA-LRUU</t>
  </si>
  <si>
    <t>100000310-003</t>
  </si>
  <si>
    <t>Ni-Cd battery, universal face, red LED, white housing, universal mount</t>
  </si>
  <si>
    <t>ATX-SA-LGUU</t>
  </si>
  <si>
    <t>100000310-038</t>
  </si>
  <si>
    <t>Ni-Cd battery, universal face, green LED, white housing, universal mount</t>
  </si>
  <si>
    <t>Options</t>
  </si>
  <si>
    <t>Description</t>
  </si>
  <si>
    <t>Adder</t>
  </si>
  <si>
    <t>120SA</t>
  </si>
  <si>
    <t>120 minute emergency</t>
  </si>
  <si>
    <t>2CK</t>
  </si>
  <si>
    <t>dual circuit (available in AC only)</t>
  </si>
  <si>
    <t>AT</t>
  </si>
  <si>
    <t>autotest (SA only)</t>
  </si>
  <si>
    <t>BA</t>
  </si>
  <si>
    <t xml:space="preserve">brushed aluminum </t>
  </si>
  <si>
    <t>BLK</t>
  </si>
  <si>
    <t>black housing</t>
  </si>
  <si>
    <t>CC</t>
  </si>
  <si>
    <t>custom color</t>
  </si>
  <si>
    <t>contact factory</t>
  </si>
  <si>
    <t>FAI</t>
  </si>
  <si>
    <t>fire alarm interface - specify type (open/closed dry contact)</t>
  </si>
  <si>
    <t>FL</t>
  </si>
  <si>
    <t>visual alarm (flasher) -  (only with AT option)</t>
  </si>
  <si>
    <t xml:space="preserve">SW </t>
  </si>
  <si>
    <t>special wording</t>
  </si>
  <si>
    <t>TP</t>
  </si>
  <si>
    <t>tamper proof screws</t>
  </si>
  <si>
    <t>Accessories</t>
  </si>
  <si>
    <t>1PK12B</t>
  </si>
  <si>
    <t>12” black pendant kit (contact factory for 24" &amp; 48" lengths)</t>
  </si>
  <si>
    <t>1PK12BA</t>
  </si>
  <si>
    <t>12” brushed aluminum pendant kit (contact factory for custom lengths)</t>
  </si>
  <si>
    <t>1PK12W</t>
  </si>
  <si>
    <t>12” white pendant kit (contact factory for 24" &amp; 48" lengths)</t>
  </si>
  <si>
    <t>BPG2</t>
  </si>
  <si>
    <t>100002500-002</t>
  </si>
  <si>
    <t>wireguard, 14” x 10” x 4.75” (BPG2)</t>
  </si>
  <si>
    <t>Link to Beghelli Web Page</t>
  </si>
  <si>
    <t>ATX RECESSED</t>
  </si>
  <si>
    <t>ATX-RE-HT-LR1-W</t>
  </si>
  <si>
    <t>100000310-056</t>
  </si>
  <si>
    <t>AC only, red LED, single face, recessed, white finish, 120-277V</t>
  </si>
  <si>
    <t>ATX-RE-HT-LG1-W</t>
  </si>
  <si>
    <t>100000310-147</t>
  </si>
  <si>
    <t>AC only, green LED, single face, recessed, white finish, 120-277V</t>
  </si>
  <si>
    <t>ATX-RE-SA-LR1-W</t>
  </si>
  <si>
    <t>100000310-157</t>
  </si>
  <si>
    <t>Ni-Cd battery, red LED, single face, recessed, white finish, 120-277V</t>
  </si>
  <si>
    <t>ATX-RE-SA-LG1-W</t>
  </si>
  <si>
    <t>100000310-205</t>
  </si>
  <si>
    <t>Ni-Cd battery, green LED, single face, recessed, white finish, 120-277V</t>
  </si>
  <si>
    <t>autotest</t>
  </si>
  <si>
    <t>ATX-SWCT  (Connecticut)</t>
  </si>
  <si>
    <t>ATX-HT-LR1-W-SWCT</t>
  </si>
  <si>
    <t>100000310-274</t>
  </si>
  <si>
    <t>AC only, single face, red LED, white housing, EXIT and modified ADA symbol</t>
  </si>
  <si>
    <t>ATX-HT-LR2-W-SWCT</t>
  </si>
  <si>
    <t>100000310-291</t>
  </si>
  <si>
    <t>AC only, double face, red LED, white housing, EXIT and modified ADA symbol</t>
  </si>
  <si>
    <t>ATX-HT-LRU-W-SWCT</t>
  </si>
  <si>
    <t>100000310-307</t>
  </si>
  <si>
    <t>AC only, universal face, red LED, white housing, EXIT and modified ADA symbol</t>
  </si>
  <si>
    <t>ATX-HT-LG1-W-SWCT</t>
  </si>
  <si>
    <t>100000310-316</t>
  </si>
  <si>
    <t>AC only, single face, green LED, white housing, EXIT and modified ADA symbol</t>
  </si>
  <si>
    <t>ATX-HT-LG2-W-SWCT</t>
  </si>
  <si>
    <t>100000310-317</t>
  </si>
  <si>
    <t>AC only, double face, green LED, white housing, EXIT and modified ADA symbol</t>
  </si>
  <si>
    <t>ATX-HT-LGU-W-SWCT</t>
  </si>
  <si>
    <t>AC only, universal face, green LED, white housing, EXIT and modified ADA symbol</t>
  </si>
  <si>
    <t>ATX-SA-LR1-W-SWCT</t>
  </si>
  <si>
    <t>100000310-273</t>
  </si>
  <si>
    <t>Ni-Cd battery, single face, red LED, white housing, EXIT and modified ADA symbol</t>
  </si>
  <si>
    <t>ATX-SA-LR2-W-SWCT</t>
  </si>
  <si>
    <t>100000310-279</t>
  </si>
  <si>
    <t>Ni-Cd battery, double face, red LED, white housing, EXIT and modified ADA symbol</t>
  </si>
  <si>
    <t>ATX-SA-LRU-W-SWCT</t>
  </si>
  <si>
    <t>100000310-278</t>
  </si>
  <si>
    <t>Ni-Cd battery, universal face, red LED, white housing, EXIT and modified ADA symbol</t>
  </si>
  <si>
    <t>ATX-SA-LG1-W-SWCT</t>
  </si>
  <si>
    <t>100000310-302</t>
  </si>
  <si>
    <t>Ni-Cd battery, single face, green LED, white housing, EXIT and modified ADA symbol</t>
  </si>
  <si>
    <t>ATX-SA-LG2-W-SWCT</t>
  </si>
  <si>
    <t>Ni-Cd battery, double face, green LED, white housing, EXIT and modified ADA symbol</t>
  </si>
  <si>
    <t>ATX-SA-LGU-W-SWCT</t>
  </si>
  <si>
    <t>100000310-343</t>
  </si>
  <si>
    <t>Ni-Cd battery, universal face, green LED, white housing, EXIT and modified ADA symbol</t>
  </si>
  <si>
    <t xml:space="preserve">Description </t>
  </si>
  <si>
    <t>ATX-SWHE (international ADA symbol)</t>
  </si>
  <si>
    <t>ATX-HT-LR1-W-SWHE</t>
  </si>
  <si>
    <t>100000310-080</t>
  </si>
  <si>
    <t>AC only, single face, red LED, white housing, EXIT and International ADA symbol</t>
  </si>
  <si>
    <t>ATX-HT-LR2-W-SWHE</t>
  </si>
  <si>
    <t>100000310-083</t>
  </si>
  <si>
    <t>AC only, double face, red LED, white housing, EXIT and International ADA symbol</t>
  </si>
  <si>
    <t>ATX-HT-LRU-W-SWHE</t>
  </si>
  <si>
    <t>100000310-093</t>
  </si>
  <si>
    <t>AC only, universal face, red LED, white housing, EXIT and International ADA symbol</t>
  </si>
  <si>
    <t>ATX-HT-LG1-W-SWHE</t>
  </si>
  <si>
    <t>100000310-075</t>
  </si>
  <si>
    <t>AC only, single face, green LED, white housing, EXIT and International ADA symbol</t>
  </si>
  <si>
    <t>ATX-HT-LG2-W-SWHE</t>
  </si>
  <si>
    <t>100000310-076</t>
  </si>
  <si>
    <t>AC only, double face, green LED, white housing, EXIT and International ADA symbol</t>
  </si>
  <si>
    <t>ATX-HT-LGU-W-SWHE</t>
  </si>
  <si>
    <t>100000310-094</t>
  </si>
  <si>
    <t>AC only, universal face, green LED, white housing, EXIT and International ADA symbol</t>
  </si>
  <si>
    <t>ATX-SA-LR1-W-SWHE</t>
  </si>
  <si>
    <t>100000310-072</t>
  </si>
  <si>
    <t>Ni-Cd battery, single face, red LED, white housing, EXIT and International ADA symbol</t>
  </si>
  <si>
    <t>ATX-SA-LR2-W-SWHE</t>
  </si>
  <si>
    <t>100000310-073</t>
  </si>
  <si>
    <t>Ni-Cd battery, double face, red LED, white housing, EXIT and International ADA symbol</t>
  </si>
  <si>
    <t>ATX-SA-LRU-W-SWHE</t>
  </si>
  <si>
    <t>100000310-098</t>
  </si>
  <si>
    <t>Ni-Cd battery, universal face, red LED, white housing, EXIT and International ADA symbol</t>
  </si>
  <si>
    <t>ATX-SA-LG1-W-SWHE</t>
  </si>
  <si>
    <t>100000310-095</t>
  </si>
  <si>
    <t>Ni-Cd battery, single face, green LED, white housing, EXIT and International ADA symbol</t>
  </si>
  <si>
    <t>ATX-SA-LG2-W-SWHE</t>
  </si>
  <si>
    <t>100000310-096</t>
  </si>
  <si>
    <t>Ni-Cd battery, double face, green LED, white housing, EXIT and International ADA symbol</t>
  </si>
  <si>
    <t>ATX-SA-LGU-W-SWHE</t>
  </si>
  <si>
    <t>100000310-097</t>
  </si>
  <si>
    <t>Ni-Cd battery, universal face, green LED, white housing, EXIT and International ADA symbol</t>
  </si>
  <si>
    <t>Return to Index</t>
  </si>
  <si>
    <t>Updated 4/01/24</t>
  </si>
  <si>
    <t>Description (Damp / Sanitation Listed)</t>
  </si>
  <si>
    <t>70' Spacing</t>
  </si>
  <si>
    <t>BBX-SE-WHT</t>
  </si>
  <si>
    <t>Emergency unit, 2x2.7W LED, white thermoplastic, 120-277V, damp location, Title 20, 70' spacing</t>
  </si>
  <si>
    <t>BBX-SE-WHT-AT</t>
  </si>
  <si>
    <t>Emergency unit, 2x2.7W LED, white thermoplastic, 120-277V, damp location, Autotest,Title 20, 70' spacing</t>
  </si>
  <si>
    <t>BBX-SE-WHT-R</t>
  </si>
  <si>
    <t>Emergency unit, 2x2.7W LED, white thermoplastic, 120-277V, damp location, Remote Capable, Title 20, 70' spacing</t>
  </si>
  <si>
    <t>BBX-SE-BLK</t>
  </si>
  <si>
    <t>Emergency unit, 2x2.7W LED, black thermoplastic, 120-277V, damp location, Title 20, 70' spacing</t>
  </si>
  <si>
    <t>BBX-SE-BLK-AT</t>
  </si>
  <si>
    <t>Emergency unit, 2x2.7W LED, black thermoplastic, 120-277V, damp location, Autotest, Title 20, 70' spacing</t>
  </si>
  <si>
    <t>BBX-SE-BLK-R</t>
  </si>
  <si>
    <t>Emergency unit, 2x2.7W LED, black thermoplastic, 120-277V, damp location, Remote Capable, Title 20, 70' spacing</t>
  </si>
  <si>
    <t>125' Spacing</t>
  </si>
  <si>
    <t>BBX-SE-HO-WHT</t>
  </si>
  <si>
    <t>Emergency unit, high-output, 2x5.4W LED, white thermoplastic, 120-277V, damp location, Title 20, 125' spacing</t>
  </si>
  <si>
    <t>BBX-SE-HO-WHT-AT</t>
  </si>
  <si>
    <t>Emergency unit, high-output, 2x5.4W LED, white thermoplastic, 120-277V, damp location, Autotest, Title 20, 125' spacing</t>
  </si>
  <si>
    <t>BBX-SE-HO-BLK</t>
  </si>
  <si>
    <t>Emergency unit, high-output, 2x5.4W LED, black thermoplastic, 120-277V, damp location, Title 20, 125' spacing</t>
  </si>
  <si>
    <t>BBX-SE-HO-BLK-AT</t>
  </si>
  <si>
    <t>WIRE GUARD</t>
  </si>
  <si>
    <t>WG-4.5DX17.5LX7W-WHT</t>
  </si>
  <si>
    <t>300400008-001</t>
  </si>
  <si>
    <t>wireguard, 4.5"D X 17.5"L X 7"W, white (TEMPESTA, BBX surface, EPE wall)</t>
  </si>
  <si>
    <t>BOLLA</t>
  </si>
  <si>
    <t>Description (wet / NEMA 4x / Sanitation Listed)</t>
  </si>
  <si>
    <t>1 LAMP CONFIGURATION</t>
  </si>
  <si>
    <t>BOL-WP-612-1-5WLED</t>
  </si>
  <si>
    <t>100001581-001</t>
  </si>
  <si>
    <t>BOLLA Nema 4X, vandal resistant EM unit, 6V 12W lead calcium, 2x5W LED heads, 90 min</t>
  </si>
  <si>
    <t>2 LAMPS CONFIGURATION</t>
  </si>
  <si>
    <t>BOL-WP-612-2-5WLED</t>
  </si>
  <si>
    <t>100001581-003</t>
  </si>
  <si>
    <t>BOL-WP-1227-2-2WLED</t>
  </si>
  <si>
    <t>100001581-023</t>
  </si>
  <si>
    <t>BOLLA Nema 4X, vandal resistant EM unit, 12V 27W Ni-Mh, MR16 heads, 90 min</t>
  </si>
  <si>
    <t>BOL-WP-1227-2-5WLED</t>
  </si>
  <si>
    <t>100001581-006</t>
  </si>
  <si>
    <t>BOLLA Nema 4X, vandal resistant EM unit, 12V 27W Ni-Mh, 2x5W LED heads, 90 min runtime</t>
  </si>
  <si>
    <t>BOL-WP-1227-2-7WLED</t>
  </si>
  <si>
    <t>100001581-002</t>
  </si>
  <si>
    <t>BOLLA Nema 4X, vandal resistant EM unit, 12V 27W Ni-Mh, 2x7W LED heads, 90 min runtime</t>
  </si>
  <si>
    <t>autotest (with 10 min. time delay)</t>
  </si>
  <si>
    <t>LC</t>
  </si>
  <si>
    <t>line cord</t>
  </si>
  <si>
    <t>TLP</t>
  </si>
  <si>
    <t>twist lock plug</t>
  </si>
  <si>
    <t>WG 9DX16.5LX16.5W WHT</t>
  </si>
  <si>
    <t>300400011-001</t>
  </si>
  <si>
    <t>wireguard, 9"D X 16.5"L X 16.5"W, white (RBO EXIT wall, BOL, WLX wall)</t>
  </si>
  <si>
    <t>BPG9</t>
  </si>
  <si>
    <t>100002500-009</t>
  </si>
  <si>
    <t xml:space="preserve">wireguard, 12” x 9” x 9” </t>
  </si>
  <si>
    <t>BRUNO</t>
  </si>
  <si>
    <t>Description (indoor / damp /  Title 20)</t>
  </si>
  <si>
    <t>BRU-HT-LR-UM</t>
  </si>
  <si>
    <t xml:space="preserve">Edgelit Exit,  AC Only,  Red LED,  Universal face / panel / mount,  white finish,  120/277V </t>
  </si>
  <si>
    <t>BRU-HT-LG-UM</t>
  </si>
  <si>
    <t xml:space="preserve">Edgelit Exit, AC Only, Green LED, Universal face / panel / mount,  white finish, 120/277V </t>
  </si>
  <si>
    <t>BRU-SA-LR-UM</t>
  </si>
  <si>
    <t xml:space="preserve">Edgelit Exit, Self Powered, Red LED, Universal face / panel / mount, white finish, 120/277V </t>
  </si>
  <si>
    <t>BRU-SA-LG-UM</t>
  </si>
  <si>
    <t xml:space="preserve">Edgelit Exit, Self Powered, Green LED, Universal face / panel / mount,  white finish, 120/277V </t>
  </si>
  <si>
    <t>120SP</t>
  </si>
  <si>
    <t>120 minute emergency operation</t>
  </si>
  <si>
    <t>120VDC</t>
  </si>
  <si>
    <t>specify 2 or 4 wires</t>
  </si>
  <si>
    <t xml:space="preserve">autotest </t>
  </si>
  <si>
    <t>brushed aluminum finish</t>
  </si>
  <si>
    <t>black finish</t>
  </si>
  <si>
    <t>custom  color</t>
  </si>
  <si>
    <t>IF</t>
  </si>
  <si>
    <t xml:space="preserve">inverted face </t>
  </si>
  <si>
    <t>PA</t>
  </si>
  <si>
    <t>polished aluminum finish</t>
  </si>
  <si>
    <t>SW</t>
  </si>
  <si>
    <t>UDC</t>
  </si>
  <si>
    <t>universal DC 6-24V</t>
  </si>
  <si>
    <t>1PK24B</t>
  </si>
  <si>
    <t>24” black pendant kit (contact factory for 24" &amp; 48" lengths)</t>
  </si>
  <si>
    <t>1PK24W</t>
  </si>
  <si>
    <t>24” white pendant kit (contact factory for 24" &amp; 48" lengths)</t>
  </si>
  <si>
    <t>1PK48B</t>
  </si>
  <si>
    <t>48” black pendant kit (contact factory for 24" &amp; 48" lengths)</t>
  </si>
  <si>
    <t>1PK48W</t>
  </si>
  <si>
    <t>48” white pendant kit (contact factory for 24" &amp; 48" lengths)</t>
  </si>
  <si>
    <t>updated 2/22/24</t>
  </si>
  <si>
    <t>BRAVADO</t>
  </si>
  <si>
    <t>UNIT</t>
  </si>
  <si>
    <r>
      <t xml:space="preserve">Description </t>
    </r>
    <r>
      <rPr>
        <sz val="12"/>
        <color theme="1"/>
        <rFont val="Calibri"/>
        <family val="2"/>
        <scheme val="minor"/>
      </rPr>
      <t>(wet / NEMA 4x / IP66)</t>
    </r>
  </si>
  <si>
    <t>Pb-A Battery (Sealed lead calcium)</t>
  </si>
  <si>
    <t>BRV-6-18-2MR16-5W-LED</t>
  </si>
  <si>
    <t>100002143-035</t>
  </si>
  <si>
    <t>6V 18W, sealed lead calcium, MR16 heads, 2x5WLED</t>
  </si>
  <si>
    <t>BRV-6-27-2MR16-5W-LED</t>
  </si>
  <si>
    <t>100002143-068</t>
  </si>
  <si>
    <t>6V 27W, sealed lead calcium, MR16 heads, 2x5WLED</t>
  </si>
  <si>
    <t>BRV-6-36-2MR16-5W-LED</t>
  </si>
  <si>
    <t>100002143-026</t>
  </si>
  <si>
    <t>6V 36W, sealed lead calcium, MR16 heads, 2x5WLED</t>
  </si>
  <si>
    <t>BRV-6-27-2MR16-7W-LED</t>
  </si>
  <si>
    <t>100002143-025</t>
  </si>
  <si>
    <t>6V 27W, sealed lead calcium, MR16 heads, 2x7WLED</t>
  </si>
  <si>
    <t>BRV-6-36-2MR16-7W-LED</t>
  </si>
  <si>
    <t>100002143-027</t>
  </si>
  <si>
    <t>6V 36W, sealed lead calcium, MR16 heads, 2x7WLED</t>
  </si>
  <si>
    <t>BRV-6-60-2MR16-7W-LED</t>
  </si>
  <si>
    <t>100002143-105</t>
  </si>
  <si>
    <t>6V 60W, sealed lead calcium, MR16 heads, 2x7WLED</t>
  </si>
  <si>
    <t>BRV-12-36-2MR16-5W-LED</t>
  </si>
  <si>
    <t>100002143-004</t>
  </si>
  <si>
    <t>12V 36W, sealed lead calcium, MR16 heads, 2x5WLED</t>
  </si>
  <si>
    <t>BRV-12-36-2MR16-7W-LED</t>
  </si>
  <si>
    <t>12V 36W, sealed lead calcium, MR16 heads, 2x7WLED</t>
  </si>
  <si>
    <t>BRV-12-60-2MR16-5W-LED</t>
  </si>
  <si>
    <t>100002143-165</t>
  </si>
  <si>
    <t>12V 60W, sealed lead calcium, MR16 heads, 2x5WLED</t>
  </si>
  <si>
    <t>BRV-12-60-2MR16-7W-LED</t>
  </si>
  <si>
    <t>12V 60W, sealed lead calcium, MR16 heads, 2x7WLED</t>
  </si>
  <si>
    <t>Ni-Cd Battery (Nickel-cadmium)</t>
  </si>
  <si>
    <t>BRV-6-22-2MR16-5W-LED-NC</t>
  </si>
  <si>
    <t>100002143-002</t>
  </si>
  <si>
    <t>6V 22W, Ni-Cd, MR16 heads, 2x5WLED</t>
  </si>
  <si>
    <t>BRV-6-42-2MR16-5W-LED-NC</t>
  </si>
  <si>
    <t>100002143-086</t>
  </si>
  <si>
    <t>6V 42W, Ni-Cd, MR16 heads, 2x5WLED</t>
  </si>
  <si>
    <t>BRV-6-42-2MR16-7W-LED-NC</t>
  </si>
  <si>
    <t>100002143-172</t>
  </si>
  <si>
    <t>6V 42W, Ni-Cd, MR16 heads, 2x7WLED</t>
  </si>
  <si>
    <t>BRV-12-42-2MR16-7W-LED-NC</t>
  </si>
  <si>
    <t>100002143-173</t>
  </si>
  <si>
    <t>12V 42W, Ni-Cd, MR16 heads, 2x7WLED</t>
  </si>
  <si>
    <t>AM</t>
  </si>
  <si>
    <t>ammeter</t>
  </si>
  <si>
    <t>IH</t>
  </si>
  <si>
    <t>Internal heater (specify voltage)</t>
  </si>
  <si>
    <t>IRT</t>
  </si>
  <si>
    <t xml:space="preserve">infrared testing </t>
  </si>
  <si>
    <t>MT</t>
  </si>
  <si>
    <t>magnetic test switch</t>
  </si>
  <si>
    <t>RC</t>
  </si>
  <si>
    <t>remote capable</t>
  </si>
  <si>
    <t>VM</t>
  </si>
  <si>
    <t>voltmeter</t>
  </si>
  <si>
    <t>HHC</t>
  </si>
  <si>
    <t>controller for IRT (Note: IRT controller will operate multiple units; order separately.)</t>
  </si>
  <si>
    <t>BPG6</t>
  </si>
  <si>
    <t>100002500-006</t>
  </si>
  <si>
    <t>wireguard, 20” x 17” x 12” (BPG6)</t>
  </si>
  <si>
    <t>HAZARDOUS UNIT</t>
  </si>
  <si>
    <r>
      <t xml:space="preserve">Description 
</t>
    </r>
    <r>
      <rPr>
        <sz val="12"/>
        <color theme="1"/>
        <rFont val="Calibri"/>
        <family val="2"/>
      </rPr>
      <t>(C1D2, Groups A-D; C2D1 &amp; C2D2, Groups E-G)</t>
    </r>
  </si>
  <si>
    <t>BRV-HZ-6-18-2MR16</t>
  </si>
  <si>
    <t>100002143-184</t>
  </si>
  <si>
    <t>6V 18W, sealed lead calcium, MR16 heads</t>
  </si>
  <si>
    <t>BRV-HZ-6-36-2MR16</t>
  </si>
  <si>
    <t>100002141-022</t>
  </si>
  <si>
    <t>6V 36W, sealed lead calcium, MR16 heads</t>
  </si>
  <si>
    <t>BRV-HZ-6-60-2MR16</t>
  </si>
  <si>
    <t>100002143-005</t>
  </si>
  <si>
    <t>6V 60W sealed lead calcium, MR16 heads</t>
  </si>
  <si>
    <t>BRV-HZ-12-36-2MR16</t>
  </si>
  <si>
    <t>100002143-016</t>
  </si>
  <si>
    <t>12V 36W, sealed lead calcium, MR16 heads</t>
  </si>
  <si>
    <t>BRV-HZ-12-60-2MR16</t>
  </si>
  <si>
    <t>100002143-084</t>
  </si>
  <si>
    <t>12V 60W, sealed lead calcium, MR16 heads</t>
  </si>
  <si>
    <t>BRV-HZ-6-22-2MR16-NC</t>
  </si>
  <si>
    <t>100002143-100</t>
  </si>
  <si>
    <t>6V 22W, Ni-Cd, MR16 heads</t>
  </si>
  <si>
    <t>BRV-HZ-6-42-2MR16-NC</t>
  </si>
  <si>
    <t>100002143-081</t>
  </si>
  <si>
    <t>6V 42W, Ni-Cd, MR16 heads</t>
  </si>
  <si>
    <t>BRV-HZ-12-42-2MR16-NC</t>
  </si>
  <si>
    <t>100002143-047</t>
  </si>
  <si>
    <t>12V 42W, Ni-Cd, MR16 heads</t>
  </si>
  <si>
    <t>fire alarm interface  (specify open/closed dry contact)</t>
  </si>
  <si>
    <t>NOTE: LAMPS NOT INCLUDED, SELECT MR16 LAMP FROM LAMP SECTION PER SPEC SHEET.</t>
  </si>
  <si>
    <t>BREZZA COMBO</t>
  </si>
  <si>
    <t>BRZ-LR-U-WHT</t>
  </si>
  <si>
    <t>Ni-Cd battery, red LED, universal face, 3W LED, white housing</t>
  </si>
  <si>
    <t>BRZ-LR-U-BLK</t>
  </si>
  <si>
    <t>Ni-Cd battery, red LED, universal face, 3W LED, black housing</t>
  </si>
  <si>
    <t>BRZ-LR-U-WHT-AT</t>
  </si>
  <si>
    <t>Ni-Cd battery, red LED, universal face, 3W LED, white housing, autotest</t>
  </si>
  <si>
    <t>BRZ-LR-U-BLK-AT</t>
  </si>
  <si>
    <t>Ni-Cd battery, red LED, universal face, 3W LED, black housing, autotest</t>
  </si>
  <si>
    <t>BRZ-LG-U-WHT</t>
  </si>
  <si>
    <t>Ni-Cd battery, green LED, universal face, 3W LED, white housing</t>
  </si>
  <si>
    <t>BRZ-LG-U-BLK</t>
  </si>
  <si>
    <t>Ni-Cd battery, green LED, universal face, 3W LED, black housing</t>
  </si>
  <si>
    <t>BRZ-LG-U-WHT-AT</t>
  </si>
  <si>
    <t>Ni-Cd battery, green LED, universal face, 3W LED, white housing, autotest</t>
  </si>
  <si>
    <t>BRZ-LG-U-BLK-AT</t>
  </si>
  <si>
    <t>Ni-Cd battery, green LED, universal face, 3W LED, black housing, autotest</t>
  </si>
  <si>
    <t>ACCIAIO SE</t>
  </si>
  <si>
    <r>
      <t xml:space="preserve">Description </t>
    </r>
    <r>
      <rPr>
        <sz val="10"/>
        <rFont val="Arial"/>
        <family val="2"/>
      </rPr>
      <t>(NEMA 4x/ Title 20)</t>
    </r>
  </si>
  <si>
    <t>EM ONLY</t>
  </si>
  <si>
    <t>BX910LED-2-SE-WT40-120-277V</t>
  </si>
  <si>
    <t>Emergency only, 2ft, 4000K, 120-277V, gray finish</t>
  </si>
  <si>
    <t>BX910LED-2-SE-WT40-120-277V-W</t>
  </si>
  <si>
    <t>Emergency only, 2ft, 4000K, 120-277V, white finish</t>
  </si>
  <si>
    <t>BAA</t>
  </si>
  <si>
    <t xml:space="preserve">Buy American Act </t>
  </si>
  <si>
    <t>PGL</t>
  </si>
  <si>
    <t>prismatic tempered glass lens</t>
  </si>
  <si>
    <t>WG</t>
  </si>
  <si>
    <t>wireguard</t>
  </si>
  <si>
    <t>CSTX</t>
  </si>
  <si>
    <r>
      <t xml:space="preserve">Description </t>
    </r>
    <r>
      <rPr>
        <sz val="12"/>
        <color theme="1"/>
        <rFont val="Calibri"/>
        <family val="2"/>
      </rPr>
      <t>(indoor / damp)</t>
    </r>
  </si>
  <si>
    <t>CSTX HT LR1</t>
  </si>
  <si>
    <t>Steel Exit, AC only, Red LED, Single Face, Chicago Approved</t>
  </si>
  <si>
    <t>CSTX HT LR2</t>
  </si>
  <si>
    <t>Steel Exit, AC only, Red LED, Double Face, Chicago Approved</t>
  </si>
  <si>
    <t>CSTX SA LR1</t>
  </si>
  <si>
    <t>Steel Exit, AC &amp; EM, Red LED, Single Face, Chicago Approved</t>
  </si>
  <si>
    <t>CSTX SA LR2</t>
  </si>
  <si>
    <t>Steel Exit, AC &amp; EM, Red LED, Double Face, Chicago Approved</t>
  </si>
  <si>
    <t>Housing Finish</t>
  </si>
  <si>
    <t>B</t>
  </si>
  <si>
    <t>black</t>
  </si>
  <si>
    <t>W</t>
  </si>
  <si>
    <t>white</t>
  </si>
  <si>
    <t>Configuration</t>
  </si>
  <si>
    <t>blank</t>
  </si>
  <si>
    <t>exit</t>
  </si>
  <si>
    <t>STAIR</t>
  </si>
  <si>
    <t>stair</t>
  </si>
  <si>
    <t>STAIRS</t>
  </si>
  <si>
    <t>stairs</t>
  </si>
  <si>
    <t>Arrows</t>
  </si>
  <si>
    <t>DA</t>
  </si>
  <si>
    <t>double arrow</t>
  </si>
  <si>
    <t>LA</t>
  </si>
  <si>
    <t>left arrow (single face only)</t>
  </si>
  <si>
    <t>LARA</t>
  </si>
  <si>
    <t>left/ right arrow (double face only)</t>
  </si>
  <si>
    <t>NA</t>
  </si>
  <si>
    <t>no arrows</t>
  </si>
  <si>
    <t>RA</t>
  </si>
  <si>
    <t>right arrow (single face only)</t>
  </si>
  <si>
    <t>CHESM</t>
  </si>
  <si>
    <r>
      <t xml:space="preserve">Description </t>
    </r>
    <r>
      <rPr>
        <sz val="12"/>
        <color theme="1"/>
        <rFont val="Calibri"/>
        <family val="2"/>
        <scheme val="minor"/>
      </rPr>
      <t>(indoor / damp)</t>
    </r>
  </si>
  <si>
    <t>CH-ESM-612-2LED3.3W-BLK</t>
  </si>
  <si>
    <t>Emergency unit, steel, 6V, 12W capacity, sealed lead acid battery, 2 x 3.3W LED heads, 5.4W remote capacity, black housing, 120/277V input, Chicago approved.</t>
  </si>
  <si>
    <t>CH-ESM-612-2LED3.3W-WHT</t>
  </si>
  <si>
    <t>Emergency unit, steel, 6V, 12W capacity, sealed lead acid battery, 2 x 3.3W LED heads, 5.4W remote capacity, white housing, 120/277V input, Chicago approved.</t>
  </si>
  <si>
    <t>CHREDG</t>
  </si>
  <si>
    <t>CH REDG HT LR1</t>
  </si>
  <si>
    <t>Edgelit Exit, AC only, Recessed, Red LED, Single Face, Chicago Approved</t>
  </si>
  <si>
    <t>CH REDG HT LR2</t>
  </si>
  <si>
    <t>Edgelit Exit, AC only, Recessed, Red LED, Double Face, Chicago Approved</t>
  </si>
  <si>
    <t>CH REDG SA LR1</t>
  </si>
  <si>
    <t>Edgelit Exit, AC &amp; EM, Recessed, Red LED, Single Face, Chicago Approved</t>
  </si>
  <si>
    <t>CH REDG SA LR2</t>
  </si>
  <si>
    <t>Edgelit Exit, AC &amp; EM, Recessed, Red LED, Double Face, Chicago Approved</t>
  </si>
  <si>
    <t>Trim Finish</t>
  </si>
  <si>
    <t>A</t>
  </si>
  <si>
    <t>aluminum</t>
  </si>
  <si>
    <t>X</t>
  </si>
  <si>
    <t>EXIT</t>
  </si>
  <si>
    <t>S</t>
  </si>
  <si>
    <t>2A</t>
  </si>
  <si>
    <t>LRA</t>
  </si>
  <si>
    <t>WM</t>
  </si>
  <si>
    <t>wall mount</t>
  </si>
  <si>
    <t>CHSEDG</t>
  </si>
  <si>
    <t>CH SEDG HT LR1</t>
  </si>
  <si>
    <t>Edgelit Exit, AC only, Surface Mount, Red LED, Single Face, Chicago Approved</t>
  </si>
  <si>
    <t>CH SEDG HT LR2</t>
  </si>
  <si>
    <t>Edgelit Exit, AC only, Surface Mount, Red LED, Double Face, Chicago Approved</t>
  </si>
  <si>
    <t>CH SEDG SA LR1</t>
  </si>
  <si>
    <t>Edgelit Exit, AC &amp; EM, Surface Mount, Red LED, Single Face, Chicago Approved</t>
  </si>
  <si>
    <t>CH SEDG SA LR2</t>
  </si>
  <si>
    <t>Edgelit Exit, AC &amp; EM, Surface Mount, Red LED, Double Face, Chicago Approved</t>
  </si>
  <si>
    <t>DO NOT INCLUDE ITEMS BELOW:</t>
  </si>
  <si>
    <t>C-OL2</t>
  </si>
  <si>
    <t>SURFACE</t>
  </si>
  <si>
    <t>C-OL2-HT-LR1-WS-AL</t>
  </si>
  <si>
    <t> </t>
  </si>
  <si>
    <t>Edgelit EXIT, single face, red, AC only, aluminum housing, surface mount</t>
  </si>
  <si>
    <t>C-OL2-HT-LR1-WS-W</t>
  </si>
  <si>
    <t>Edgelit EXIT, single face, red, AC only, white housing, surface mount</t>
  </si>
  <si>
    <t>C-OL2-SA-LR1-WS-AL</t>
  </si>
  <si>
    <t>Edgelit EXIT, single face, red, battery backup, aluminum housing, surface mount</t>
  </si>
  <si>
    <t>C-OL2-SA-LR1-WS-W</t>
  </si>
  <si>
    <t>Edgelit EXIT, single face, red, battery backup, white housing, surface mount</t>
  </si>
  <si>
    <t>C-OL2-HT-LR2-WS-AL</t>
  </si>
  <si>
    <t>Edgelit EXIT, double face, red, AC only, aluminum housing, surface mount</t>
  </si>
  <si>
    <t>C-OL2-HT-LR2-WS-W</t>
  </si>
  <si>
    <t>Edgelit EXIT, double face, red, AC only, white housing, surface mount</t>
  </si>
  <si>
    <t>C-OL2-SA-LR2-WS-AL</t>
  </si>
  <si>
    <t>Edgelit EXIT, double face, red, battery backup, aluminum housing, surface mount</t>
  </si>
  <si>
    <t>C-OL2-SA-LR2-WS-W</t>
  </si>
  <si>
    <t>Edgelit EXIT, double face, red, battery backup, white housing, surface mount</t>
  </si>
  <si>
    <t>C-OL2-HT-LR1-WS-AL-STAIRS</t>
  </si>
  <si>
    <t>Edgelit STAIRS single face, red, AC only, aluminum housing, surface mount</t>
  </si>
  <si>
    <t>C-OL2-HT-LR1-WS-W-STAIRS</t>
  </si>
  <si>
    <t>Edgelit STAIRS single face, red, AC only, white housing, surface mount</t>
  </si>
  <si>
    <t>C-OL2-SA-LR1-WS-AL-STAIRS</t>
  </si>
  <si>
    <t>Edgelit STAIRS single face, red, battery backup, aluminum housing, surface mount</t>
  </si>
  <si>
    <t>C-OL2-SA-LR1-WS-W-STAIRS</t>
  </si>
  <si>
    <t>Edgelit STAIRS single face, red, battery backup, white housing, surface mount</t>
  </si>
  <si>
    <t>C-OL2-HT-LR2-WS-AL-STAIRS</t>
  </si>
  <si>
    <t>Edgelit STAIRS double face, red, AC only, aluminum housing, surface mount</t>
  </si>
  <si>
    <t>C-OL2-HT-LR2-WS-W-STAIRS</t>
  </si>
  <si>
    <t>Edgelit STAIRS double face, red, AC only, white housing, surface mount</t>
  </si>
  <si>
    <t>C-OL2-SA-LR2-WS-AL-STAIRS</t>
  </si>
  <si>
    <t>Edgelit STAIRS double face, red, battery backup, aluminum housing, surface mount</t>
  </si>
  <si>
    <t>C-OL2-SA-LR2-WS-W-STAIRS</t>
  </si>
  <si>
    <t>Edgelit STAIRS double face, red, battery backup, white housing, surface mount</t>
  </si>
  <si>
    <t>RECESSED</t>
  </si>
  <si>
    <t>C-OL2-HT-LR1-CR-AL</t>
  </si>
  <si>
    <t>Edgelit EXIT, single face, red, AC only, aluminum housing, recessed mount</t>
  </si>
  <si>
    <t>C-OL2-HT-LR1-CR-W</t>
  </si>
  <si>
    <t>Edgelit EXIT, single face, red, AC only, white housing, recessed mount</t>
  </si>
  <si>
    <t>C-OL2-SA-LR1-CR-AL</t>
  </si>
  <si>
    <t>Edgelit EXIT, single face, red, battery backup, aluminum housing, recessed mount</t>
  </si>
  <si>
    <t>C-OL2-SA-LR1-CR-W</t>
  </si>
  <si>
    <t>Edgelit EXIT, single face, red, battery backup, white housing, recessed mount</t>
  </si>
  <si>
    <t>C-OL2-SA-LR1-CR-W-NA</t>
  </si>
  <si>
    <t> 100100766</t>
  </si>
  <si>
    <t>Edgelit EXIT, single face, red, battery backup, white housing, recessed mount, no arrow</t>
  </si>
  <si>
    <t>C-OL2-SA-LR1-CR-W-DA</t>
  </si>
  <si>
    <t> 100100767</t>
  </si>
  <si>
    <t>Edgelit EXIT, single face, red, battery backup, white housing, recessed mount, double arrow</t>
  </si>
  <si>
    <t>C-OL2-SA-LR1-CR-W-RA</t>
  </si>
  <si>
    <t> 100100768</t>
  </si>
  <si>
    <t>Edgelit EXIT, single face, red, battery backup, white housing, recessed mount, right arrow</t>
  </si>
  <si>
    <t>C-OL2-SA-LR1-CR-W-LR</t>
  </si>
  <si>
    <t> 100100769</t>
  </si>
  <si>
    <t>Edgelit EXIT, single face, red, battery backup, white housing, recessed mount, left arrow</t>
  </si>
  <si>
    <t>C-OL2-HT-LR2-CR-AL</t>
  </si>
  <si>
    <t>Edgelit EXIT, double face, red, AC only, aluminum housing, recessed mount</t>
  </si>
  <si>
    <t>C-OL2-HT-LR2-CR-W</t>
  </si>
  <si>
    <t>Edgelit EXIT, double face, red, AC only, white housing, recessed mount</t>
  </si>
  <si>
    <t>C-OL2-SA-LR2-CR-AL</t>
  </si>
  <si>
    <t>Edgelit EXIT, double face, red, battery backup, aluminum housing, recessed mount</t>
  </si>
  <si>
    <t>C-OL2-SA-LR2-CR-W</t>
  </si>
  <si>
    <t>Edgelit EXIT, double face, red, battery backup, white housing, recessed mount</t>
  </si>
  <si>
    <t>C-OL2-HT-LR1-CR-AL-STAIRS</t>
  </si>
  <si>
    <t>Edgelit STAIRS single face, red, AC only, aluminum housing, recessed mount</t>
  </si>
  <si>
    <t>C-OL2-HT-LR1-CR-W-STAIRS</t>
  </si>
  <si>
    <t>Edgelit STAIRS single face, red, AC only, white housing, recessed mount</t>
  </si>
  <si>
    <t>C-OL2-SA-LR1-CR-AL-STAIRS</t>
  </si>
  <si>
    <t>Edgelit STAIRS single face, red, battery backup, aluminum housing, recessed mount</t>
  </si>
  <si>
    <t>C-OL2-SA-LR1-CR-W-STAIRS</t>
  </si>
  <si>
    <t>Edgelit STAIRS single face, red, battery backup, white housing, recessed mount</t>
  </si>
  <si>
    <t>C-OL2-HT-LR2-CR-AL-STAIRS</t>
  </si>
  <si>
    <t>Edgelit STAIRS double face, red, AC only, aluminum housing, recessed mount</t>
  </si>
  <si>
    <t>C-OL2-HT-LR2-CR-W-STAIRS</t>
  </si>
  <si>
    <t>Edgelit STAIRS double face, red, AC only, white housing, recessed mount</t>
  </si>
  <si>
    <t>C-OL2-SA-LR2-CR-AL-STAIRS</t>
  </si>
  <si>
    <t>Edgelit STAIRS double face, red, battery backup, aluminum housing, recessed mount</t>
  </si>
  <si>
    <t>C-OL2-SA-LR2-CR-W-STAIRS</t>
  </si>
  <si>
    <t>Edgelit STAIRS double face, red, battery backup, white housing, recessed mount</t>
  </si>
  <si>
    <t>C-STX</t>
  </si>
  <si>
    <t>C-STX-HT-LR-1W</t>
  </si>
  <si>
    <t>C-STX Chicago Compliant Steel Exit, AC only, single face, red led, white housing</t>
  </si>
  <si>
    <t>C-STX-HT-LR-2W</t>
  </si>
  <si>
    <t>C-STX Chicago Compliant Steel Exit, AC only, double face, red led, white housing</t>
  </si>
  <si>
    <t>C-STX-HT-LR-1W-STAIRS</t>
  </si>
  <si>
    <t>C-STX Chicago Compliant Steel Exit, AC only, single face, red led, white housing, STAIRS</t>
  </si>
  <si>
    <t>C-STX-HT-LR-2W-STAIRS</t>
  </si>
  <si>
    <t>C-STX Chicago Compliant Steel Exit, AC only, dou- ble face, red led, white housing, STAIRS</t>
  </si>
  <si>
    <t/>
  </si>
  <si>
    <t>C-STX-SA-LR-1W</t>
  </si>
  <si>
    <t>C-STX Chicago Compliant Steel Exit, Self-powered, single face, red led, white housing</t>
  </si>
  <si>
    <t>C-STX-SA-LR-2W</t>
  </si>
  <si>
    <t>C-STX Chicago Compliant Steel Exit, Self-powered, double face, red led, white housing</t>
  </si>
  <si>
    <t>C-STX-SA-LR-1W-STAIRS</t>
  </si>
  <si>
    <t>C-STX Chicago Compliant Steel Exit, Self-powered, single face, red led, white housing, STAIRS</t>
  </si>
  <si>
    <t>C-STX-SA-LR-2W-STAIRS</t>
  </si>
  <si>
    <t>C-STX Chicago Compliant Steel Exit, Self-powered, double face, red led, white housing, STAIRS</t>
  </si>
  <si>
    <t>C-OL2-HT-LR1</t>
  </si>
  <si>
    <t>Edgelit Exit, AC only, Red LED, Single Face, Chicago Approved</t>
  </si>
  <si>
    <t>C-OL2-HT-LR2</t>
  </si>
  <si>
    <t>Edgelit Exit, AC only, Red LED, Double Face, Chicago Approved</t>
  </si>
  <si>
    <t>C-OL2-SA-LR1</t>
  </si>
  <si>
    <t>Edgelit Exit, AC &amp; EM, Red LED, Single Face, Chicago Approved</t>
  </si>
  <si>
    <t>C-OL2-SA-LR2</t>
  </si>
  <si>
    <t>Edgelit Exit, AC &amp; EM, Red LED, Double Face, Chicago Approved</t>
  </si>
  <si>
    <t>Mounting</t>
  </si>
  <si>
    <t>CR</t>
  </si>
  <si>
    <t>ceiling recessed</t>
  </si>
  <si>
    <t>WR</t>
  </si>
  <si>
    <t>wall recessed (single face only)</t>
  </si>
  <si>
    <t>brushed aluminum</t>
  </si>
  <si>
    <t xml:space="preserve">STAIRS </t>
  </si>
  <si>
    <t>no arrow</t>
  </si>
  <si>
    <t>LR</t>
  </si>
  <si>
    <t>CURVA</t>
  </si>
  <si>
    <t>EXIT (CRV)</t>
  </si>
  <si>
    <t>Description (indoor / damp)</t>
  </si>
  <si>
    <t>CRV-HT-LR1-CLR-SM-AL</t>
  </si>
  <si>
    <t xml:space="preserve">AC only, single face, red LED, clear panel,  alum. finish              </t>
  </si>
  <si>
    <t>CRV-HT-LR1-CLR-SM-WHT</t>
  </si>
  <si>
    <t>AC only, single face, red LED, clear panel,  white finish</t>
  </si>
  <si>
    <t>CRV-HT-LR1-MIR-SM-AL</t>
  </si>
  <si>
    <t>AC only, single face, red LED, mirror panel,  alum. finish</t>
  </si>
  <si>
    <t>CRV-HT-LR1-MIR-SM-WHT</t>
  </si>
  <si>
    <t>AC only, single face, red LED, mirror panel,  white finish</t>
  </si>
  <si>
    <t>CRV-HT-LR1-WHT-SM-AL</t>
  </si>
  <si>
    <t xml:space="preserve">AC only, single face, red LED, white panel,  alum. finish      </t>
  </si>
  <si>
    <t>CRV-HT-LR1-WHT-SM-WHT</t>
  </si>
  <si>
    <t>AC only, single face, red LED, white panel,  white finish</t>
  </si>
  <si>
    <t>CRV-HT-LR2-MIR-SM-AL</t>
  </si>
  <si>
    <t xml:space="preserve">AC only, double face, red LED, mirror panel,  alum. finish           </t>
  </si>
  <si>
    <t>CRV-HT-LR2-MIR-SM-WHT</t>
  </si>
  <si>
    <t>AC only, double face, red LED, mirror panel,  white finish</t>
  </si>
  <si>
    <t>CRV-HT-LR2-WHT-SM-AL</t>
  </si>
  <si>
    <t>AC only, double face, red LED, white panel,  alum. finish</t>
  </si>
  <si>
    <t>CRV-HT-LR2-WHT-SM-WHT</t>
  </si>
  <si>
    <t>AC only, double face, red LED, white panel,  white finish</t>
  </si>
  <si>
    <t>CRV-HT-LG1-CLR-SM-AL</t>
  </si>
  <si>
    <t xml:space="preserve">AC only, single face, green LED, clear panel,  alum. finish           </t>
  </si>
  <si>
    <t>CRV-HT-LG1-CLR-SM-WHT</t>
  </si>
  <si>
    <t>AC only, single face, green LED, clear panel,  white finish</t>
  </si>
  <si>
    <t>CRV-HT-LG1-MIR-SM-AL</t>
  </si>
  <si>
    <t>AC only, single face, green LED, mirror panel,  alum. finish</t>
  </si>
  <si>
    <t>CRV-HT-LG1-MIR-SM-WHT</t>
  </si>
  <si>
    <t>AC only, single face, green LED, mirror panel,  white finish</t>
  </si>
  <si>
    <t>CRV-HT-LG1-WHT-SM-WHT</t>
  </si>
  <si>
    <t>AC only, single face, green LED, white panel,  white finish</t>
  </si>
  <si>
    <t>CRV-HT-LG2-MIR-SM-AL</t>
  </si>
  <si>
    <t xml:space="preserve">AC only, double face, green LED, mirror  panel,  alum. finish      </t>
  </si>
  <si>
    <t>CRV-HT-LG2-MIR-SM-WHT</t>
  </si>
  <si>
    <t>AC only, double face, green LED, mirror panel,  white finish</t>
  </si>
  <si>
    <t>CRV-HT-LG2-WHT-SM-WHT</t>
  </si>
  <si>
    <t>AC only, double face, green LED, white panel,  white finish</t>
  </si>
  <si>
    <t>CRV-SA-LR1-CLR-SM-AL-AT</t>
  </si>
  <si>
    <t>Ni-Cd battery, single face, red LED, clear panel,  alum. finish, Autotest</t>
  </si>
  <si>
    <t>CRV-SA-LR1-CLR-SM-WHT-AT</t>
  </si>
  <si>
    <t xml:space="preserve">Ni-Cd battery, single face, red LED, clear panel,  white finish, Autotest  </t>
  </si>
  <si>
    <t>CRV-SA-LR1-MIR-SM-AL-AT</t>
  </si>
  <si>
    <t>Ni-Cd battery, single face, red LED, mirror panel,  alum. finish, Autotest</t>
  </si>
  <si>
    <t>CRV-SA-LR1-WHT-SM-AL-AT</t>
  </si>
  <si>
    <t>Ni-Cd battery, single face, red LED, white panel,  alum. finish, Autotest</t>
  </si>
  <si>
    <t>CRV-SA-LR1-WHT-SM-WHT-AT</t>
  </si>
  <si>
    <t>Ni-Cd battery, single face, red LED, white panel,  white finish, Autotest</t>
  </si>
  <si>
    <t>CRV-SA-LR2-MIR-SM-AL-AT</t>
  </si>
  <si>
    <t>Ni-Cd battery, double face, red LED, mirror panel,  alum. finish, Autotest</t>
  </si>
  <si>
    <t>CRV-SA-LR2-MIR-SM-WHT-AT</t>
  </si>
  <si>
    <t>Ni-Cd battery, double face, red LED, mirror panel,  white finish, Autotest</t>
  </si>
  <si>
    <t>CRV-SA-LR2-WHT-SM-AL-AT</t>
  </si>
  <si>
    <t>Ni-Cd battery, double face, red LED, white panel,  alum. finish, Autotest</t>
  </si>
  <si>
    <t>CRV-SA-LR2-WHT-SM-WHT-AT</t>
  </si>
  <si>
    <t>Ni-Cd battery, double face, red LED, white panel,  white finish, Autotest</t>
  </si>
  <si>
    <t>CRV-SA-LG1-CLR-SM-AL-AT</t>
  </si>
  <si>
    <t>Ni-Cd battery, single face, green LED, clear panel,  alum. finish, Autotest</t>
  </si>
  <si>
    <t>CRV-SA-LG1-CLR-SM-WHT-AT</t>
  </si>
  <si>
    <t>Ni-Cd battery, single face, green LED, clear panel,  white finish, Autotest</t>
  </si>
  <si>
    <t>CRV-SA-LG1-MIR-SM-AL-AT</t>
  </si>
  <si>
    <t>Ni-Cd battery, single face, green LED, mirror panel,  alum. finish, Autotest</t>
  </si>
  <si>
    <t>CRV-SA-LG1-MIR-SM-WHT-AT</t>
  </si>
  <si>
    <t>Ni-Cd battery, single face, green LED, mirror panel,  white finish, Autotest</t>
  </si>
  <si>
    <t>CRV-SA-LG1-WHT-SM-WHT-AT</t>
  </si>
  <si>
    <t>CRV-SA-LG2-MIR-SM-AL-AT</t>
  </si>
  <si>
    <t>Ni-Cd battery, double face, green LED, mirror panel,  alum. finish, Autotest</t>
  </si>
  <si>
    <t>CRV-SA-LG2-MIR-SM-WHT-AT</t>
  </si>
  <si>
    <t>Ni-Cd battery, double face, green LED, mirror panel,  white finish, Autotest</t>
  </si>
  <si>
    <t>CRV-SA-LG2-WHT-SM-AL-AT</t>
  </si>
  <si>
    <t>Ni-Cd battery, double face, green LED, white panel,  alum. finish, Autotest</t>
  </si>
  <si>
    <t>CRV-SA-LG2-WHT-SM-WHT-AT</t>
  </si>
  <si>
    <t>Ni-Cd battery, double face, green LED, white panel,  white finish, Autotest</t>
  </si>
  <si>
    <t>1PK12WCRV</t>
  </si>
  <si>
    <t xml:space="preserve">12” white pendant kit </t>
  </si>
  <si>
    <t>1PK24WCRV</t>
  </si>
  <si>
    <t xml:space="preserve">24” white pendant kit </t>
  </si>
  <si>
    <t>1PK48WCRV</t>
  </si>
  <si>
    <t xml:space="preserve">48” white pendant kit  </t>
  </si>
  <si>
    <t>RK-WHT-HT</t>
  </si>
  <si>
    <t>Recessed kit, white, HT only (no holes)</t>
  </si>
  <si>
    <t>RK-WHT-SA</t>
  </si>
  <si>
    <t>Recessed kit, white, SA only (with holes)</t>
  </si>
  <si>
    <t>RK-BAL-HT</t>
  </si>
  <si>
    <t>Recessed kit, brushed aluminum, HT only (no holes)</t>
  </si>
  <si>
    <t>RK-BAL-SA</t>
  </si>
  <si>
    <t>Recessed kit, brushed aluminum, SA only (with holes)</t>
  </si>
  <si>
    <t>COMBO (CRV-C)</t>
  </si>
  <si>
    <t>Single Face</t>
  </si>
  <si>
    <t>CRV-C-SA-LR1-CLR-R-BA</t>
  </si>
  <si>
    <t xml:space="preserve">Combo unit, red LED, single face, clear panel, recess mount, brushed aluminum finish, 2x2.5W lamps, autotest, 120/277V, </t>
  </si>
  <si>
    <t>CRV-C-SA-LR1-CLR-R-WHT</t>
  </si>
  <si>
    <t xml:space="preserve">Combo unit, red LED, single face, clear panel, recess mount, white finish, 2x2.5W lamps, autotest, 120/277V, </t>
  </si>
  <si>
    <t>CRV-C-SA-LG1-CLR-R-BA</t>
  </si>
  <si>
    <t xml:space="preserve">Combo unit, green LED, single face, clear panel, recess mount, brushed aluminum finish, 2x2.5W lamps, autotest, 120/277V, </t>
  </si>
  <si>
    <t>CRV-C-SA-LG1-CLR-R-WHT</t>
  </si>
  <si>
    <t xml:space="preserve">Combo unit, green LED, single face, clear panel, recess mount, white finish, 2x2.5W lamps, autotest, 120/277V, </t>
  </si>
  <si>
    <t>CRV-C-SA-LR1-CLR-R-BA-RC</t>
  </si>
  <si>
    <t xml:space="preserve">Combo unit, red LED, single face, clear panel, recess mount, brushed aluminum finish, 2x2.5W lamps, remote capable, autotest 120/277V, </t>
  </si>
  <si>
    <t>CRV-C-SA-LR1-CLR-R-WHT-RC</t>
  </si>
  <si>
    <t xml:space="preserve">Combo unit, red LED, single face, clear panel, recess mount, white finish, 2x2.5W lamps, remote capable, autotest 120/277V, </t>
  </si>
  <si>
    <t>CRV-C-SA-LG1-CLR-R-BA-RC</t>
  </si>
  <si>
    <t xml:space="preserve">Combo unit, green LED, single face, clear panel, recess mount, brushed aluminum finish, 2x2.5W lamps, remote capable, autotest 120/277V, </t>
  </si>
  <si>
    <t>CRV-C-SA-LG1-CLR-R-WHT-RC</t>
  </si>
  <si>
    <t xml:space="preserve">Combo unit, green LED, single face, clear panel, recess mount, white finish, 2x2.5W lamps, remote capable, autotest 120/277V, </t>
  </si>
  <si>
    <t>Double Face</t>
  </si>
  <si>
    <t>CRV-C-SA-LR2-MIR-R-BA</t>
  </si>
  <si>
    <t xml:space="preserve">Combo unit, red LED, double face, mirror panel, recess mount, brushed aluminum finish, 2x2.5W lamps, autotest, 120/277V, </t>
  </si>
  <si>
    <t>CRV-C-SA-LR2-MIR-R-WHT</t>
  </si>
  <si>
    <t xml:space="preserve">Combo unit, red LED, double face, mirror panel, recess mount, white finish, 2x2.5W lamps, autotest, 120/277V, </t>
  </si>
  <si>
    <t>CRV-C-SA-LG2-MIR-R-BA</t>
  </si>
  <si>
    <t xml:space="preserve">Combo unit, green LED, double face, mirror panel, recess mount, brushed aluminum finish, 2x2.5W lamps, autotest, 120/277V, </t>
  </si>
  <si>
    <t>CRV-C-SA-LG2-MIR-R-WHT</t>
  </si>
  <si>
    <t xml:space="preserve">Combo unit, green LED, double face, mirror panel, recess mount, white finish, 2x2.5W lamps, autotest, 120/277V, </t>
  </si>
  <si>
    <t>CRV-C-SA-LR2-MIR-R-BA-RC</t>
  </si>
  <si>
    <t xml:space="preserve">Combo unit, red LED, double face, mirror panel, recess mount, brushed aluminum finish, 2x2.5W lamps, remote capable, autotest 120/277V, </t>
  </si>
  <si>
    <t>CRV-C-SA-LR2-MIR-R-WHT-RC</t>
  </si>
  <si>
    <t xml:space="preserve">Combo unit, red LED, double face, mirror panel, recess mount, white finish, 2x2.5W lamps, remote capable, autotest 120/277V, </t>
  </si>
  <si>
    <t>CRV-C-SA-LG2-MIR-R-BA-RC</t>
  </si>
  <si>
    <t xml:space="preserve">Combo unit, green LED, double face, mirror panel, recess mount, brushed aluminum finish, 2x2.5W lamps, remote capable, autotest 120/277V, </t>
  </si>
  <si>
    <t>CRV-C-SA-LG2-MIR-R-WHT-RC</t>
  </si>
  <si>
    <t xml:space="preserve">Combo unit, green LED, double face, mirror panel, recess mount, white finish, 2x2.5W lamps, remote capable, autotest 120/277V, </t>
  </si>
  <si>
    <t>Single Face Mirror Option</t>
  </si>
  <si>
    <t>1MIR</t>
  </si>
  <si>
    <t>red or green single face mirror option</t>
  </si>
  <si>
    <t>Surface Mount Option</t>
  </si>
  <si>
    <t>SM (brushed aluminum finish)</t>
  </si>
  <si>
    <t>Surface mount housing kit for CRV-C, brushed aluminum finish</t>
  </si>
  <si>
    <t>SM (white finish)</t>
  </si>
  <si>
    <t>Surface mount housing kit for CRV-C, white finish</t>
  </si>
  <si>
    <t>WIRE              GUARD</t>
  </si>
  <si>
    <t>updated 3/14/24</t>
  </si>
  <si>
    <t>CYCLONE</t>
  </si>
  <si>
    <t>AC ONLY / SINGLE FACE</t>
  </si>
  <si>
    <t>CYC-HT-LR1-CLR-WCS</t>
  </si>
  <si>
    <t>100000510-085</t>
  </si>
  <si>
    <t>AC only, single face, red LED, clear panel, ceiling/wall surface</t>
  </si>
  <si>
    <t>CYC-HT-LR1-CLR-ES</t>
  </si>
  <si>
    <t>100000510-004</t>
  </si>
  <si>
    <t>AC only, single face, red LED, clear panel, end surface</t>
  </si>
  <si>
    <t>CYC-HT-LR1-WHT-WCS</t>
  </si>
  <si>
    <t>100000510-100</t>
  </si>
  <si>
    <t>AC only, single face, red LED, white panel, ceiling/wall surface</t>
  </si>
  <si>
    <t>CYC-HT-LR1-WHT-ES</t>
  </si>
  <si>
    <t>100000510-101</t>
  </si>
  <si>
    <t>AC only, single face, red LED, white panel, end surface</t>
  </si>
  <si>
    <t>CYC-HT-LR1-MIR-WCS</t>
  </si>
  <si>
    <t>100000510-247</t>
  </si>
  <si>
    <t>AC only, single face, red LED, mirror panel, ceiling/wall surface</t>
  </si>
  <si>
    <t>CYC-HT-LR1-MIR-ES</t>
  </si>
  <si>
    <t>AC only, single face, red LED, mirror panel, end surface</t>
  </si>
  <si>
    <t>CYC-HT-LG1-CRL-WCS</t>
  </si>
  <si>
    <t>100000510-142</t>
  </si>
  <si>
    <t>AC only, single face, green LED, clear panel, ceiling/wall surface</t>
  </si>
  <si>
    <t>CYC-HT-LG1-CLR-ES</t>
  </si>
  <si>
    <t>100000510-008</t>
  </si>
  <si>
    <t>AC only, single face, green LED, clear panel, end surface</t>
  </si>
  <si>
    <t>CYC-HT-LG1-WHT-WCS</t>
  </si>
  <si>
    <t>100000510-162</t>
  </si>
  <si>
    <t>AC only, single face, green LED, white panel, ceiling/wall surface</t>
  </si>
  <si>
    <t>CYC-HT-LG1-WHT-ES</t>
  </si>
  <si>
    <t>100000510-197</t>
  </si>
  <si>
    <t>AC only, single face, green LED, white panel, end surface</t>
  </si>
  <si>
    <t>CYC-HT-LG1-MIR-WCS</t>
  </si>
  <si>
    <t>100000510-188</t>
  </si>
  <si>
    <t>AC only, single face, green LED, mirror  panel, ceiling/wall surface</t>
  </si>
  <si>
    <t>CYC-HT-LG1-MIR-ES</t>
  </si>
  <si>
    <t>100000510-228</t>
  </si>
  <si>
    <t>AC only, single face, green LED, mirror  panel, end surface</t>
  </si>
  <si>
    <t>AC ONLY / DOUBLE FACE</t>
  </si>
  <si>
    <t>CYC-HT-LR2-WHT-WCS</t>
  </si>
  <si>
    <t>100000510-102</t>
  </si>
  <si>
    <t>AC only, double face, red LED, white panel, ceiling/wall surface</t>
  </si>
  <si>
    <t>CYC-HT-LR2-WHT-ES</t>
  </si>
  <si>
    <t>100000510-103</t>
  </si>
  <si>
    <t>AC only, double face, red LED, white panel, end surface</t>
  </si>
  <si>
    <t>CYC-HT-LR2-MIR-WCS</t>
  </si>
  <si>
    <t>100000510-097</t>
  </si>
  <si>
    <t>AC only, double face, RED LED, mirror panel, ceiling or wall mount white finish</t>
  </si>
  <si>
    <t>CYC-HT-LR2-MIR-ES</t>
  </si>
  <si>
    <t>100000510-023</t>
  </si>
  <si>
    <t>AC only, double face, red LED, mirror  panel, end surface</t>
  </si>
  <si>
    <t>CYC-HT-LG2-WHT-WCS</t>
  </si>
  <si>
    <t>100000510-163</t>
  </si>
  <si>
    <t>AC only, double face, green LED, white panel, ceiling/wall surface</t>
  </si>
  <si>
    <t>CYC-HT-LG2-WHT-ES</t>
  </si>
  <si>
    <t>100000510-391</t>
  </si>
  <si>
    <t>AC only, double face, green LED, white panel, end surface</t>
  </si>
  <si>
    <t>CYC-HT-LG2-MIR-WCS</t>
  </si>
  <si>
    <t>100000510-146</t>
  </si>
  <si>
    <t>AC only, double face, green LED, mirror panel, ceiling or wall mount white finish</t>
  </si>
  <si>
    <t>CYC-HT-LG2-MIR-ES</t>
  </si>
  <si>
    <t>100000510-082</t>
  </si>
  <si>
    <t>AC only, double face, green LED, mirror  panel, end surface</t>
  </si>
  <si>
    <t>AC &amp; EM / SINGLE FACE</t>
  </si>
  <si>
    <t>CYC-SA-LR1-CLR-WCS</t>
  </si>
  <si>
    <t>100000510-084</t>
  </si>
  <si>
    <t>Ni-Cd Battery, single face, red LED, clear panel, ceiling/wall surface</t>
  </si>
  <si>
    <t>CYC-SA-LR1-CLR-ES</t>
  </si>
  <si>
    <t>100000510-013</t>
  </si>
  <si>
    <t>Ni-Cd Battery, single face, red LED, clear panel, end surface</t>
  </si>
  <si>
    <t>CYC-SA-LR1-WHT-WCS</t>
  </si>
  <si>
    <t>100000510-090</t>
  </si>
  <si>
    <t>Ni-Cd Battery, single face, red LED, white panel, ceiling/wall surface</t>
  </si>
  <si>
    <t>CYC-SA-LR1-WHT-ES</t>
  </si>
  <si>
    <t>100000510-357</t>
  </si>
  <si>
    <t>Ni-Cd Battery, single face, red LED, white panel, end surface</t>
  </si>
  <si>
    <t>CYC-SA-LR1-MIR-WCS</t>
  </si>
  <si>
    <t>100000510-119</t>
  </si>
  <si>
    <t>Ni-Cd Battery, single face, red LED, mirror panel, ceiling/wall surface</t>
  </si>
  <si>
    <t>CYC-SA-LR1-MIR-ES</t>
  </si>
  <si>
    <t>100000510-245</t>
  </si>
  <si>
    <t>Ni-Cd Battery, single face, red LED, mirror panel, end surface</t>
  </si>
  <si>
    <t>CYC-SA-LG1-CLR-WCS</t>
  </si>
  <si>
    <t>100000510-081</t>
  </si>
  <si>
    <t>Ni-Cd Battery, single face, green LED, clear panel, ceiling/wall surface</t>
  </si>
  <si>
    <t>CYC-SA-LG1-CLR-ES</t>
  </si>
  <si>
    <t>100000510-014</t>
  </si>
  <si>
    <t>Ni-Cd Battery, single face, green LED, clear panel, end surface</t>
  </si>
  <si>
    <t>CYC-SA-LG1-WHT-WCS</t>
  </si>
  <si>
    <t>100000510-105</t>
  </si>
  <si>
    <t>Ni-Cd Battery, single face, green LED, white panel, ceiling/wall surface</t>
  </si>
  <si>
    <t>CYC-SA-LG1-WHT-ES</t>
  </si>
  <si>
    <t>100000510-127</t>
  </si>
  <si>
    <t>Ni-Cd Battery, single face, green LED, white panel, end surface</t>
  </si>
  <si>
    <t>CYC-SA-LG1-MIR-WCS</t>
  </si>
  <si>
    <t>100000510-088</t>
  </si>
  <si>
    <t>Ni-Cd Battery, single face, green LED, mirror panel, ceiling/wall surface</t>
  </si>
  <si>
    <t>CYC-SA-LG1-MIR-ES</t>
  </si>
  <si>
    <t>100000510-155</t>
  </si>
  <si>
    <t>Ni-Cd Battery, single face, green LED, mirror panel, end surface</t>
  </si>
  <si>
    <t>AC &amp; EM / DOUBLE FACE</t>
  </si>
  <si>
    <t>CYC-SA-LR2-WHT-WCS</t>
  </si>
  <si>
    <t>100000510-091</t>
  </si>
  <si>
    <t>Ni-Cd Battery, double face, red LED, white panel, ceiling/wall surface</t>
  </si>
  <si>
    <t>CYC-SA-LR2-WHT-ES</t>
  </si>
  <si>
    <t>100000510-032</t>
  </si>
  <si>
    <t>Ni-Cd Battery, double face, red LED, white panel, end surface</t>
  </si>
  <si>
    <t>CYC-SA-LR2-MIR-WCS</t>
  </si>
  <si>
    <t>100000510-113</t>
  </si>
  <si>
    <t>Ni-Cd Battery, double face, red LED, mirror panel, ceiling/wall surface</t>
  </si>
  <si>
    <t>CYC-SA-LR2-MIR-ES</t>
  </si>
  <si>
    <t>100000510-039</t>
  </si>
  <si>
    <t>Ni-Cd Battery, double face, red LED, mirror panel, end surface</t>
  </si>
  <si>
    <t>CYC-SA-LG2-WHT-WCS</t>
  </si>
  <si>
    <t>100000510-181</t>
  </si>
  <si>
    <t>Ni-Cd Battery, double face, green LED, white panel, ceiling/wall surface</t>
  </si>
  <si>
    <t>CYC-SA-LG2-WHT-ES</t>
  </si>
  <si>
    <t>100000510-067</t>
  </si>
  <si>
    <t>Ni-Cd Battery, double face, green LED, white panel, end surface</t>
  </si>
  <si>
    <t>CYC-SA-LG2-MIR-WCS</t>
  </si>
  <si>
    <t>100000510-111</t>
  </si>
  <si>
    <t>Ni-Cd Battery, double face, green LED, mirror panel, ceiling/wall surface</t>
  </si>
  <si>
    <t>CYC-SA-LG2-MIR-ES</t>
  </si>
  <si>
    <t>100000510-092</t>
  </si>
  <si>
    <t>Ni-Cd Battery, double face, green LED, mirror panel, end surface</t>
  </si>
  <si>
    <t xml:space="preserve">custom color </t>
  </si>
  <si>
    <t>CYCLONE OVAL</t>
  </si>
  <si>
    <t>Oval face adder for Cyclone WCS models only</t>
  </si>
  <si>
    <t>CYCLONE ECO</t>
  </si>
  <si>
    <r>
      <t>Description</t>
    </r>
    <r>
      <rPr>
        <sz val="12"/>
        <color theme="1"/>
        <rFont val="Calibri"/>
        <family val="2"/>
        <scheme val="minor"/>
      </rPr>
      <t xml:space="preserve"> (indoor/ damp)</t>
    </r>
  </si>
  <si>
    <t>CYC-ECO-HT-LU-WCS-120/277V</t>
  </si>
  <si>
    <t>AC only, single  and double face panels, red and green LED, ceiling/wal/slope surface</t>
  </si>
  <si>
    <t>CYC-ECO-SA-LU-WCS-120/277V</t>
  </si>
  <si>
    <t>Ni-Cd Battery, single  and double face panels, red and green LED, ceiling/wall/slope surface</t>
  </si>
  <si>
    <t>CYC-SWCT  (Connecticut)</t>
  </si>
  <si>
    <t>CYC-HT-LR1-C-WCS-SWCT</t>
  </si>
  <si>
    <t>100000510-322</t>
  </si>
  <si>
    <t>AC only, single face, red LED, clear panel, wall/ceiling surface, white, EXIT and modified ADA symbol</t>
  </si>
  <si>
    <t>CYC-HT-LR1-C-ES-SWCT</t>
  </si>
  <si>
    <t>AC only, single face, red LED, clear panel, end surface, white, EXIT and modified ADA symbol</t>
  </si>
  <si>
    <t>CYC-HT-LR1-W-WCS-SWCT</t>
  </si>
  <si>
    <t>100000510-340</t>
  </si>
  <si>
    <t>AC only, single face, red LED, white panel, wall/ceiling surface, white, EXIT and modified ADA symbol</t>
  </si>
  <si>
    <t>CYC-HT-LR1-W-ES-SWCT</t>
  </si>
  <si>
    <t>AC only, single face, red LED, white panel, end surface, white, EXIT and modified ADA symbol</t>
  </si>
  <si>
    <t>CYC-HT-LR1-M-WCS-SWCT</t>
  </si>
  <si>
    <t>100000510-350</t>
  </si>
  <si>
    <t>AC only, single face, red LED, mirror panel, wall/ceiling surface, white, EXIT and modified ADA symbol</t>
  </si>
  <si>
    <t>CYC-HT-LR1-M-ES-SWCT</t>
  </si>
  <si>
    <t>AC only, single face, red LED, mirror panel, end surface, white, EXIT and modified ADA symbol</t>
  </si>
  <si>
    <t>CYC-HT-LG1-C-WCS-SWCT</t>
  </si>
  <si>
    <t>100000510-327</t>
  </si>
  <si>
    <t>AC only, single face, green LED, clear panel, wall/ceiling surface, white, EXIT and modified ADA symbol</t>
  </si>
  <si>
    <t>CYC-HT-LG1-C-ES-SWCT</t>
  </si>
  <si>
    <t>AC only, single face, green LED, clear panel, end surface, white, EXIT and modified ADA symbol</t>
  </si>
  <si>
    <t>CYC-HT-LG1-W-WCS-SWCT</t>
  </si>
  <si>
    <t>AC only, single face, green LED, white panel, wall/ceiling surface, white, EXIT and modified ADA symbol</t>
  </si>
  <si>
    <t>CYC-HT-LG1-W-ES-SWCT</t>
  </si>
  <si>
    <t>AC only, single face, green LED, white panel, end surface, white, EXIT and modified ADA symbol</t>
  </si>
  <si>
    <t>CYC-HT-LG1-M-WCS-SWCT</t>
  </si>
  <si>
    <t>100000510-362</t>
  </si>
  <si>
    <t>AC only, single face, green LED, mirror panel, wall/ceiling surface, white, EXIT and modified ADA symbol</t>
  </si>
  <si>
    <t>CYC-HT-LG1-M-ES-SWCT</t>
  </si>
  <si>
    <t>AC only, single face, green LED, mirror panel, end surface, white, EXIT and modified ADA symbol</t>
  </si>
  <si>
    <t>CYC-HT-LR2-W-WCS-SWCT</t>
  </si>
  <si>
    <t>100000510-341</t>
  </si>
  <si>
    <t>AC only, double face, red LED, white panel, wall/ceiling surface, white, EXIT and modified ADA symbol</t>
  </si>
  <si>
    <t>CYC-HT-LR2-W-ES-SWCT</t>
  </si>
  <si>
    <t>AC only, double face, red LED, white panel, end surface, white, EXIT and modified ADA symbol</t>
  </si>
  <si>
    <t>CYC-HT-LR2-M-WCS-SWCT</t>
  </si>
  <si>
    <t>100000510-323</t>
  </si>
  <si>
    <t>AC only, double face, red LED, mirror panel, wall/ceiling surface, white, EXIT and modified ADA symbol</t>
  </si>
  <si>
    <t>CYC-HT-LR2-M-ES-SWCT</t>
  </si>
  <si>
    <t>AC only, double face, red LED, mirror panel, end surface, white, EXIT and modified ADA symbol</t>
  </si>
  <si>
    <t>CYC-HT-LG2-W-WCS-SWCT</t>
  </si>
  <si>
    <t>100000510-395</t>
  </si>
  <si>
    <t>AC only, double face, green LED, white panel, wall/ceiling surface, white, EXIT and modified ADA symbol</t>
  </si>
  <si>
    <t>CYC-HT-LG2-W-ES-SWCT</t>
  </si>
  <si>
    <t>AC only, double face, green LED, white panel, end surface, white, EXIT and modified ADA symbol</t>
  </si>
  <si>
    <t>CYC-HT-LG2-M-WCS-SWCT</t>
  </si>
  <si>
    <t>100000510-326</t>
  </si>
  <si>
    <t>AC only, double face, green LED, mirror panel, wall/ceiling surface, white, EXIT and modified ADA symbol</t>
  </si>
  <si>
    <t>CYC-HT-LG2-M-ES-SWCT</t>
  </si>
  <si>
    <t>100000510-375</t>
  </si>
  <si>
    <t>AC only, double face, green LED, mirror panel, end surface, white, EXIT and modified ADA symbol</t>
  </si>
  <si>
    <t>CYC-SA-LR1-C-WCS-SWCT</t>
  </si>
  <si>
    <t>100000510-324</t>
  </si>
  <si>
    <t>Ni-Cd, single face, red LED, clear panel, wall/ceiling surface, white, EXIT and modified ADA symbol</t>
  </si>
  <si>
    <t>CYC-SA-LR1-C-ES-SWCT</t>
  </si>
  <si>
    <t>100000510-413</t>
  </si>
  <si>
    <t>Ni-Cd, single face, red LED, clear panel, end surface, white, EXIT and modified ADA symbol</t>
  </si>
  <si>
    <t>CYC-SA-LR1-W-WCS-SWCT</t>
  </si>
  <si>
    <t>100000510-328</t>
  </si>
  <si>
    <t>Ni-Cd, single face, red LED, white panel, wall/ceiling surface, white, EXIT and modified ADA symbol</t>
  </si>
  <si>
    <t>CYC-SA-LR1-W-ES-SWCT</t>
  </si>
  <si>
    <t>Ni-Cd, single face, red LED, white panel, end surface, white, EXIT and modified ADA symbol</t>
  </si>
  <si>
    <t>CYC-SA-LR1-M-WCS-SWCT</t>
  </si>
  <si>
    <t>100000510-342</t>
  </si>
  <si>
    <t>Ni-Cd, single face, red LED, mirror panel, wall/ceiling surface, white,EXIT and modified ADA symbol</t>
  </si>
  <si>
    <t>CYC-SA-LR1-M-ES-SWCT</t>
  </si>
  <si>
    <t>Ni-Cd, single face, red LED, mirror panel, end surface, white, EXIT and modified ADA symbol</t>
  </si>
  <si>
    <t>CYC-SA-LG1-C-WCS-SWCT</t>
  </si>
  <si>
    <t>100000510-358</t>
  </si>
  <si>
    <t>Ni-Cd, single face, green LED, clear panel, wall/ceiling surface, white, EXIT and modified ADA symbol</t>
  </si>
  <si>
    <t>CYC-SA-LG1-C-ES-SWCT</t>
  </si>
  <si>
    <t>Ni-Cd, single face, green LED, clear panel, end surface, white, EXIT and modified ADA symbol</t>
  </si>
  <si>
    <t>CYC-SA-LG1-W-WCS-SWCT</t>
  </si>
  <si>
    <t>100000510-403</t>
  </si>
  <si>
    <t>Ni-Cd, single face, green LED, white panel, wall/ceiling surface, white,EXIT and modified ADA symbol</t>
  </si>
  <si>
    <t>CYC-SA-LG1-W-ES-SWCT</t>
  </si>
  <si>
    <t>Ni-Cd, single face, green LED, white panel, end surface, white, EXIT and modified ADA symbol</t>
  </si>
  <si>
    <t>CYC-SA-LG1-M-WCS-SWCT</t>
  </si>
  <si>
    <t>100000510-330</t>
  </si>
  <si>
    <t>Ni-Cd, single face, green LED, mirror panel, wall/ceiling surface, white,EXIT and modified ADA symbol</t>
  </si>
  <si>
    <t>CYC-SA-LG1-M-ES-SWCT</t>
  </si>
  <si>
    <t>100000510-422</t>
  </si>
  <si>
    <t>Ni-Cd, single face, green LED, mirror panel, end surface, white, EXIT and modified ADA symbol</t>
  </si>
  <si>
    <t>CYC-SA-LR2-W-WCS-SWCT</t>
  </si>
  <si>
    <t>100000510-349</t>
  </si>
  <si>
    <t>Ni-Cd, double face, red LED, white panel, wall/ceiling surface, white, EXIT and modified ADA symbol</t>
  </si>
  <si>
    <t>CYC-SA-LR2-W-ES-SWCT</t>
  </si>
  <si>
    <t>Ni-Cd, double face, red LED, white panel, end surface, white, EXIT and modified ADA symbol</t>
  </si>
  <si>
    <t>CYC-SA-LR2-M-WCS-SWCT</t>
  </si>
  <si>
    <t>100000510-325</t>
  </si>
  <si>
    <t>Ni-Cd, double face, red LED, mirror panel, wall/ceiling surface, white, EXIT and modified ADA symbol</t>
  </si>
  <si>
    <t>CYC-SA-LR2-M-ES-SWCT</t>
  </si>
  <si>
    <t>Ni-Cd, double face, red LED, mirror panel, end surface, white, EXIT and modified ADA symbol</t>
  </si>
  <si>
    <t>CYC-SA-LG2-W-WCS-SWCT</t>
  </si>
  <si>
    <t>100000510-319</t>
  </si>
  <si>
    <t>Ni-Cd, double face, green LED, white panel, wall/ceiling surface, white,EXIT and modified ADA symbol</t>
  </si>
  <si>
    <t>CYC-SA-LG2-W-ES-SWCT</t>
  </si>
  <si>
    <t>Ni-Cd, double face, green LED, white panel, end surface, white, EXIT and modified ADA symbol</t>
  </si>
  <si>
    <t>CYC-SA-LG2-M-WCS-SWCT</t>
  </si>
  <si>
    <t>100000510-347</t>
  </si>
  <si>
    <t>Ni-Cd, double face, green LED, mirror panel, wall/ceiling surface, white,EXIT and modified ADA symbol</t>
  </si>
  <si>
    <t>CYC-SA-LG2-M-ES-SWCT</t>
  </si>
  <si>
    <t>Ni-Cd, double face, green LED, mirror panel, end surface, white, EXIT and modified ADA symbol</t>
  </si>
  <si>
    <t>CYC-SWHE                  (ADA symbol)</t>
  </si>
  <si>
    <t>CYC-HT-LR1-C-WCS-SWHE</t>
  </si>
  <si>
    <t>100000510-178</t>
  </si>
  <si>
    <t>AC only, single face, red LED, clear panel, wall/ceiling surface, white, EXIT and International ADA symbol</t>
  </si>
  <si>
    <t>CYC-HT-LR1-C-ES-SWHE</t>
  </si>
  <si>
    <t>AC only, single face, red LED, clear panel, end surface, white, EXIT and International ADA symbol</t>
  </si>
  <si>
    <t>CYC-HT-LR1-W-WCS-SWHE</t>
  </si>
  <si>
    <t>100000510-184</t>
  </si>
  <si>
    <t>AC only, single face, red LED, white panel, wall/ceiling surface, white, EXIT and International ADA symbol</t>
  </si>
  <si>
    <t>CYC-HT-LR1-W-ES-SWHE</t>
  </si>
  <si>
    <t>100000510-418</t>
  </si>
  <si>
    <t>AC only, single face, red LED, white panel, end surface, white, EXIT and International ADA symbol</t>
  </si>
  <si>
    <t>CYC-HT-LR1-M-WCS-SWHE</t>
  </si>
  <si>
    <t>100000510-222</t>
  </si>
  <si>
    <t>AC only, single face, red LED, mirror panel, wall/ceiling surface, white, EXIT and International ADA symbol</t>
  </si>
  <si>
    <t>CYC-HT-LR1-M-ES-SWHE</t>
  </si>
  <si>
    <t>AC only, single face, red LED, mirror panel, end surface, white, EXIT and International ADA symbol</t>
  </si>
  <si>
    <t>CYC-HT-LG1-C-WCS-SWHE</t>
  </si>
  <si>
    <t>100000510-179</t>
  </si>
  <si>
    <t>AC only, single face, green LED, clear panel, wall/ceiling surface, white, EXIT and International ADA symbol</t>
  </si>
  <si>
    <t>CYC-HT-LG1-C-ES-SWHE</t>
  </si>
  <si>
    <t>AC only, single face, green LED, clear panel, end surface, white, EXIT and International ADA symbol</t>
  </si>
  <si>
    <t>CYC-HT-LG1-W-WCS-SWHE</t>
  </si>
  <si>
    <t>100000510-293</t>
  </si>
  <si>
    <t>AC only, single face, green LED, white panel, wall/ceiling surface, white, EXIT and International ADA symbol</t>
  </si>
  <si>
    <t>CYC-HT-LG1-W-ES-SWHE</t>
  </si>
  <si>
    <t>AC only, single face, green LED, white panel, end surface, white, EXIT and International ADA symbol</t>
  </si>
  <si>
    <t>CYC-HT-LG1-M-WCS-SWHE</t>
  </si>
  <si>
    <t>100000510-261</t>
  </si>
  <si>
    <t>AC only, single face, green LED, mirror panel, wall/ceiling surface, white, EXIT and International ADA symbol</t>
  </si>
  <si>
    <t>CYC-HT-LG1-M-ES-SWHE</t>
  </si>
  <si>
    <t>AC only, single face, green LED, mirror panel, end surface, white, EXIT and International ADA symbol</t>
  </si>
  <si>
    <t>CYC-HT-LR2-W-WCS-SWHE</t>
  </si>
  <si>
    <t>100000510-185</t>
  </si>
  <si>
    <t>AC only, double face, red LED, white panel, wall/ceiling surface, white, EXIT and International ADA symbol</t>
  </si>
  <si>
    <t>CYC-HT-LR2-W-ES-SWHE</t>
  </si>
  <si>
    <t>AC only, double face, red LED, white panel, end surface, white, EXIT and International ADA symbol</t>
  </si>
  <si>
    <t>CYC-HT-LR2-M-WCS-SWHE</t>
  </si>
  <si>
    <t>100000510-241</t>
  </si>
  <si>
    <t>AC only, double face, red LED, mirror panel, wall/ceiling surface, white, EXIT and International ADA symbol</t>
  </si>
  <si>
    <t>CYC-HT-LR2-M-ES-SWHE</t>
  </si>
  <si>
    <t>AC only, double face, red LED, mirror panel, end surface, white, EXIT and International ADA symbol</t>
  </si>
  <si>
    <t>CYC-HT-LG2-W-WCS-SWHE</t>
  </si>
  <si>
    <t>100000510-385</t>
  </si>
  <si>
    <t>AC only, double face, green LED, white panel, wall/ceiling surface, white, EXIT and International ADA symbol</t>
  </si>
  <si>
    <t>CYC-HT-LG2-W-ES-SWHE</t>
  </si>
  <si>
    <t>AC only, double face, green LED, white panel, end surface, white, EXIT and International ADA symbol</t>
  </si>
  <si>
    <t>CYC-HT-LG2-M-WCS-SWHE</t>
  </si>
  <si>
    <t>100000510-240</t>
  </si>
  <si>
    <t>AC only, double face, green LED, mirror panel, wall/ceiling surface, white, EXIT and International ADA symbol</t>
  </si>
  <si>
    <t>CYC-HT-LG2-M-ES-SWHE</t>
  </si>
  <si>
    <t>AC only, double face, green LED, mirror panel, end surface, white, EXIT and International ADA symbol</t>
  </si>
  <si>
    <t>CYC-SA-LR1-C-WCS-SWHE</t>
  </si>
  <si>
    <t>100000510-207</t>
  </si>
  <si>
    <t>Ni-Cd, single face, red LED, clear panel, wall/ceiling surface, white, EXIT and International ADA symbol</t>
  </si>
  <si>
    <t>CYC-SA-LR1-C-ES-SWHE</t>
  </si>
  <si>
    <t>Ni-Cd, single face, red LED, clear panel, end surface, white, EXIT and International ADA symbol</t>
  </si>
  <si>
    <t>CYC-SA-LR1-W-WCS-SWHE</t>
  </si>
  <si>
    <t>100000510-171</t>
  </si>
  <si>
    <t>Ni-Cd, single face, red LED, white panel, wall/ceiling surface, white, EXIT and International ADA symbol</t>
  </si>
  <si>
    <t>CYC-SA-LR1-W-ES-SWHE</t>
  </si>
  <si>
    <t>Ni-Cd, single face, red LED, white panel, end surface, white, EXIT and International ADA symbol</t>
  </si>
  <si>
    <t>CYC-SA-LR1-M-WCS-SWHE</t>
  </si>
  <si>
    <t>100000510-161</t>
  </si>
  <si>
    <t>Ni-Cd, single face, red LED, mirror panel, wall/ceiling surface, white, EXIT and International ADA symbol</t>
  </si>
  <si>
    <t>CYC-SA-LR1-M-ES-SWHE</t>
  </si>
  <si>
    <t>Ni-Cd, single face, red LED, mirror panel, end surface, white, EXIT and International ADA symbol</t>
  </si>
  <si>
    <t>CYC-SA-LG1-C-WCS-SWHE</t>
  </si>
  <si>
    <t>100000510-177</t>
  </si>
  <si>
    <t>Ni-Cd, single face, green LED, clear panel, wall/ceiling surface, white, EXIT and International ADA symbol</t>
  </si>
  <si>
    <t>CYC-SA-LG1-C-ES-SWHE</t>
  </si>
  <si>
    <t>Ni-Cd, single face, green LED, clear panel, end surface, white, EXIT and International ADA symbol</t>
  </si>
  <si>
    <t>CYC-SA-LG1-W-WCS-SWHE</t>
  </si>
  <si>
    <t>100000510-182</t>
  </si>
  <si>
    <t>Ni-Cd, single face, green LED, white panel, wall/ceiling surface, white, EXIT and International ADA symbol</t>
  </si>
  <si>
    <t>CYC-SA-LG1-W-ES-SWHE</t>
  </si>
  <si>
    <t>Ni-Cd, single face, green LED, white panel, end surface, white, EXIT and International ADA symbol</t>
  </si>
  <si>
    <t>CYC-SA-LG1-M-WCS-SWHE</t>
  </si>
  <si>
    <t>100000510-333</t>
  </si>
  <si>
    <t>Ni-Cd, single face, green LED, mirror panel, wall/ceiling surface, white, EXIT and International ADA symbol</t>
  </si>
  <si>
    <t>CYC-SA-LG1-M-ES-SWHE</t>
  </si>
  <si>
    <t>Ni-Cd, single face, green LED, mirror panel, end surface, white, EXIT and International ADA symbol</t>
  </si>
  <si>
    <t>CYC-SA-LR2-W-WCS-SWHE</t>
  </si>
  <si>
    <t>100000510-172</t>
  </si>
  <si>
    <t>Ni-Cd, double face, red LED, white panel, wall/ceiling surface, white, EXIT and International ADA symbol</t>
  </si>
  <si>
    <t>CYC-SA-LR2-W-ES-SWHE</t>
  </si>
  <si>
    <t>Ni-Cd, double face, red LED, white panel, end surface, white, EXIT and International ADA symbol</t>
  </si>
  <si>
    <t>CYC-SA-LR2-M-WCS-SWHE</t>
  </si>
  <si>
    <t>100000510-208</t>
  </si>
  <si>
    <t>Ni-Cd, double face, red LED, mirror panel, wall/ceiling surface, white, EXIT and International ADA symbol</t>
  </si>
  <si>
    <t>CYC-SA-LR2-M-ES-SWHE</t>
  </si>
  <si>
    <t>100000510-265</t>
  </si>
  <si>
    <t>Ni-Cd, double face, red LED, mirror panel, end surface, white, EXIT and International ADA symbol</t>
  </si>
  <si>
    <t>CYC-SA-LG2-W-WCS-SWHE</t>
  </si>
  <si>
    <t>100000510-183</t>
  </si>
  <si>
    <t>Ni-Cd, double face, green LED, white panel, wall/ceiling surface, white, EXIT and International ADA symbol</t>
  </si>
  <si>
    <t>CYC-SA-LG2-W-ES-SWHE</t>
  </si>
  <si>
    <t>Ni-Cd, double face, green LED, white panel, end surface, white, EXIT and International ADA symbol</t>
  </si>
  <si>
    <t>CYC-SA-LG2-M-WCS-SWHE</t>
  </si>
  <si>
    <t>100000510-242</t>
  </si>
  <si>
    <t>Ni-Cd, double face, green LED, mirror panel, wall/ceiling surface, white, EXIT and International ADA symbol</t>
  </si>
  <si>
    <t>CYC-SA-LG2-M-ES-SWHE</t>
  </si>
  <si>
    <t>Ni-Cd, double face, green LED, mirror panel, end surface, white, EXIT and International ADA symbol</t>
  </si>
  <si>
    <t>DLX</t>
  </si>
  <si>
    <t>Description (indoor)</t>
  </si>
  <si>
    <t>DLX50</t>
  </si>
  <si>
    <t>DLX50-P1-B-UB</t>
  </si>
  <si>
    <t>Indoor, 50ft viewing, single face, plastic, black frame</t>
  </si>
  <si>
    <t>DLX50-P1-G-UB</t>
  </si>
  <si>
    <t>Indoor, 50ft viewing, single face, plastic, green frame</t>
  </si>
  <si>
    <t>DLX50-P1-R-UB</t>
  </si>
  <si>
    <t>Indoor, 50ft viewing, single face, plastic, red frame</t>
  </si>
  <si>
    <t>DLX50-P1-W-G-UB</t>
  </si>
  <si>
    <t>Indoor, 50ft viewing, single face, white frame with green lettering outline</t>
  </si>
  <si>
    <t>DLX50-P1-W-R-UB</t>
  </si>
  <si>
    <t>Indoor, 50ft viewing, single face, white frame with red lettering outline</t>
  </si>
  <si>
    <t>DLX50-P2-B-UB</t>
  </si>
  <si>
    <t>Indoor, 50ft viewing, double  face, black frame</t>
  </si>
  <si>
    <t>DLX50-P2-W-G-UB</t>
  </si>
  <si>
    <t>Indoor, 50ft viewing, double face, white frame with green lettering outline</t>
  </si>
  <si>
    <t>DLX50-P2-W-R-UB</t>
  </si>
  <si>
    <t>Indoor, 50ft viewing, double face, white frame with red lettering outline</t>
  </si>
  <si>
    <t>DLX100</t>
  </si>
  <si>
    <t>DLX100-P1-B-UB</t>
  </si>
  <si>
    <t>Indoor / outdoor, 100ft viewing, single face, black frame</t>
  </si>
  <si>
    <t>DLX100-P1-G-UB</t>
  </si>
  <si>
    <t>Indoor / outdoor, 100ft viewing, single face, green frame</t>
  </si>
  <si>
    <t>DLX100-P1-R-UB</t>
  </si>
  <si>
    <t>Indoor / outdoor, 100ft viewing, single face, red frame</t>
  </si>
  <si>
    <t>DLX100-P2-B-UB</t>
  </si>
  <si>
    <t>Indoor / outdoor, 100ft viewing, double face, black frame</t>
  </si>
  <si>
    <t>DLX100-P2-G-UB</t>
  </si>
  <si>
    <t>Indoor / outdoor, 100ft viewing, double face, green frame</t>
  </si>
  <si>
    <t>DLX100-P2-R-UB</t>
  </si>
  <si>
    <t>Indoor / outdoor, 100ft viewing, double face red frame</t>
  </si>
  <si>
    <t>NOTE: DLX PRODUCTS ARE NOT RETURNABLE.</t>
  </si>
  <si>
    <r>
      <t xml:space="preserve">Description </t>
    </r>
    <r>
      <rPr>
        <sz val="12"/>
        <color theme="1"/>
        <rFont val="Calibri"/>
        <family val="2"/>
        <scheme val="minor"/>
      </rPr>
      <t>(wet / NEMA 4x)</t>
    </r>
  </si>
  <si>
    <t>EDT-6-18-2LR-9W</t>
  </si>
  <si>
    <t>100002040-001</t>
  </si>
  <si>
    <t>6V 18W, sealed lead calcium, Par36 heads, 2x9W</t>
  </si>
  <si>
    <t>EDT-6-27-2LR-9W</t>
  </si>
  <si>
    <t>100002040-004</t>
  </si>
  <si>
    <t>6V 27W, sealed lead calcium, Par36 heads, 2x9W</t>
  </si>
  <si>
    <t>EDT-6-36-2LR-9W</t>
  </si>
  <si>
    <t>100002040-007</t>
  </si>
  <si>
    <t>6V 36W, sealed lead calcium, Par36 heads, 2x9W</t>
  </si>
  <si>
    <t>EDT-6-60-2LR-9W</t>
  </si>
  <si>
    <t>100002040-005</t>
  </si>
  <si>
    <t>6V 60W, sealed lead calcium, Par36 heads, 2x9W</t>
  </si>
  <si>
    <t>EDT-6-72-2LR-9W</t>
  </si>
  <si>
    <t>100002040-011</t>
  </si>
  <si>
    <t>6V 72W, sealed lead calcium, Par36 heads, 2x9W</t>
  </si>
  <si>
    <t>EDT-6-100-2LR-9W</t>
  </si>
  <si>
    <t>100002040-010</t>
  </si>
  <si>
    <t>6V 100W, sealed lead calcium, Par36 heads, 2x9W</t>
  </si>
  <si>
    <t>EDT-6-120-2LR-9W</t>
  </si>
  <si>
    <t>100002041-029</t>
  </si>
  <si>
    <t>6V 120W, sealed lead calcium, Par36 heads, 2x9W</t>
  </si>
  <si>
    <t>EDT-6-200-2LR-9W</t>
  </si>
  <si>
    <t>6V 200W, sealed lead calcium, Par36 heads, 2x9W</t>
  </si>
  <si>
    <t>EDT-12-27-2LR-9W</t>
  </si>
  <si>
    <t>100002040-014</t>
  </si>
  <si>
    <t>12V 27W, sealed lead calcium, Par36 heads, 2x9W</t>
  </si>
  <si>
    <t>EDT-12-36-2LR-9W</t>
  </si>
  <si>
    <t>100002040-016</t>
  </si>
  <si>
    <t>12V 36W, sealed lead calcium, Par36 heads, 2x9W</t>
  </si>
  <si>
    <t>EDT-12-60-2LR-9W</t>
  </si>
  <si>
    <t>100002040-018</t>
  </si>
  <si>
    <t>12V 60W, sealed lead calcium, Par36 heads, 2x9W</t>
  </si>
  <si>
    <t>EDT-12-72-2LR-9W</t>
  </si>
  <si>
    <t>100002040-020</t>
  </si>
  <si>
    <t>12V 72W, sealed lead calcium, Par36 heads, 2x9W</t>
  </si>
  <si>
    <t>EDT-12-120-2LR-9W</t>
  </si>
  <si>
    <t>100002040-022</t>
  </si>
  <si>
    <t>12V 120W, sealed lead calcium, Par36 heads, 2x9W</t>
  </si>
  <si>
    <t>EDT-12-140-2LR-9W</t>
  </si>
  <si>
    <t>100002040-024</t>
  </si>
  <si>
    <t>12V 140W, sealed lead calcium, Par36 heads, 2x9W</t>
  </si>
  <si>
    <t>EDT-12-160-2LR-9W</t>
  </si>
  <si>
    <t>100002040-026</t>
  </si>
  <si>
    <t>12V 160W, sealed lead calcium, Par36 heads, 2x9W</t>
  </si>
  <si>
    <t>EDT-12-180-2LR-9W</t>
  </si>
  <si>
    <t>100002040-028</t>
  </si>
  <si>
    <t>12V 180W, sealed lead calcium, Par36 heads, 2x9W</t>
  </si>
  <si>
    <t>EDT-12-360-2LR-9W</t>
  </si>
  <si>
    <t>100002040-034</t>
  </si>
  <si>
    <t>12V 360W, sealed lead calcium, Par36 heads, 2x9W</t>
  </si>
  <si>
    <t>EDT-24-280-2LR-9W</t>
  </si>
  <si>
    <t xml:space="preserve">100002041-066 </t>
  </si>
  <si>
    <t>24V 280W, sealed lead calcium, Par36 heads, 2x9W</t>
  </si>
  <si>
    <t>EDT-24-360-2LR-9W</t>
  </si>
  <si>
    <t>100002040-815</t>
  </si>
  <si>
    <t>24V 360W, sealed lead calcium, Par36 heads, 2x9W</t>
  </si>
  <si>
    <t>EDT-6-22-2LR-9W-NC</t>
  </si>
  <si>
    <t>100002040-866</t>
  </si>
  <si>
    <t>6V 22W, Ni-Cd, Par36 heads, 2x9W</t>
  </si>
  <si>
    <t>EDT-6-42-2LR-9W-NC</t>
  </si>
  <si>
    <t>100002040-087</t>
  </si>
  <si>
    <t>6V 42W, Ni-Cd, Par36 heads, 2x9W</t>
  </si>
  <si>
    <t>EDT-6-54-2LR-9W-NC</t>
  </si>
  <si>
    <t>100002040-266</t>
  </si>
  <si>
    <t>6V 54W, Ni-Cd, Par36 heads, 2x9W</t>
  </si>
  <si>
    <t>EDT-6-90-2LR-9W-NC</t>
  </si>
  <si>
    <t>100002040-994</t>
  </si>
  <si>
    <t>6V 90W, Ni-Cd, Par36 heads, 2x9W</t>
  </si>
  <si>
    <t>EDT-12-42-2LR-9W-NC</t>
  </si>
  <si>
    <t>100002040-082</t>
  </si>
  <si>
    <t>12V 42W, Ni-Cd, Par36 heads, 2x9W</t>
  </si>
  <si>
    <t>EDT-12-90-2LR-9W-NC</t>
  </si>
  <si>
    <t>100002040-090</t>
  </si>
  <si>
    <t>12V 90W, Ni-Cd, Par36 heads, 2x9W</t>
  </si>
  <si>
    <t>EDT-12-130-2LR-9W-NC</t>
  </si>
  <si>
    <t>100002041-203</t>
  </si>
  <si>
    <t>12V 130W, Ni-Cd, Par36 heads, 2x9W</t>
  </si>
  <si>
    <t>EDT-12-200-2LR-9W-NC</t>
  </si>
  <si>
    <t>100002041-088</t>
  </si>
  <si>
    <t>12V 200W, Ni-Cd, Par36 heads, 2x9W</t>
  </si>
  <si>
    <t>EDT-24-100-2LR-9W-NC</t>
  </si>
  <si>
    <t>100002041-196</t>
  </si>
  <si>
    <t>24V 100W, Ni-Cd, Par36 heads, 2x9W</t>
  </si>
  <si>
    <t>EDT-24-200-2LR-9W-NC</t>
  </si>
  <si>
    <t>100002041-181</t>
  </si>
  <si>
    <t>24V 200W, Ni-Cd, Par36 heads, 2x9W</t>
  </si>
  <si>
    <t>ampmeter</t>
  </si>
  <si>
    <t>120V line cord</t>
  </si>
  <si>
    <t>LD</t>
  </si>
  <si>
    <t>lamp disconnect</t>
  </si>
  <si>
    <t>TC</t>
  </si>
  <si>
    <t>teflon coated lenses</t>
  </si>
  <si>
    <t>TD</t>
  </si>
  <si>
    <t>time delay (specify voltage and time delay, 10 min std)</t>
  </si>
  <si>
    <t>Note:  To properly size unit, ensure sufficient capacity is chosen to run lamp wattages on unit plus any additional load.  For example, if the unit is configured with 2 lamp heads of 9W each, the minimum capacity required is 18W.  Any additional load will require additional capacity.</t>
  </si>
  <si>
    <t>updated 2/16/24</t>
  </si>
  <si>
    <t>ECCO LUNA LED</t>
  </si>
  <si>
    <t>Description (wet / IP65)</t>
  </si>
  <si>
    <t>EL-SE-205LED</t>
  </si>
  <si>
    <t>Emergency, 6V, 10W, 2x5W LED MR16 lamps, 120/277V input</t>
  </si>
  <si>
    <t>EL-SE-205LED-AT</t>
  </si>
  <si>
    <t>Emergency, 6V, 10W, 2x5W LED MR16 lamps, 120/277V input, autotest</t>
  </si>
  <si>
    <t xml:space="preserve">CS120  </t>
  </si>
  <si>
    <t>cord set, 120V only</t>
  </si>
  <si>
    <t>white housing</t>
  </si>
  <si>
    <t>BPG1</t>
  </si>
  <si>
    <t>100002500-001</t>
  </si>
  <si>
    <t xml:space="preserve">wireguard, 17” x 17” x 7” </t>
  </si>
  <si>
    <t>WG 4.5DX19.5LX13W WHT</t>
  </si>
  <si>
    <t>300400025-001</t>
  </si>
  <si>
    <t>wireguard, 4.5"D X 19.5"L X 13"W, white (ATX wall, ATXSWCT wall, STXSWCT wall, CRVC surface wall)</t>
  </si>
  <si>
    <t>Description (Title 20)</t>
  </si>
  <si>
    <t>EPXHT</t>
  </si>
  <si>
    <t>LED Exit, thermoplastic, AC only, single SKU: red/green/ single/double panels/ universal mount, 120/277V, white</t>
  </si>
  <si>
    <t>EPXSA</t>
  </si>
  <si>
    <t>LED Exit, thermoplastic, AC &amp; EM, single SKU: red/green/ single/double panels/ universal mount, 120/277V, white</t>
  </si>
  <si>
    <t>EPXHTB</t>
  </si>
  <si>
    <t>LED Exit, thermoplastic, AC only, single SKU: red/green/ single/double panels/ universal mount, 120/277V, black</t>
  </si>
  <si>
    <t>EPXSAB</t>
  </si>
  <si>
    <t>LED Exit, thermoplastic, AC &amp; EM, single SKU: red/green/ single/double panels/ universal mount, 120/277V, black</t>
  </si>
  <si>
    <t>2C</t>
  </si>
  <si>
    <t>2 circuit for HT only, specify 120V (2C120) or 277V (2C277)</t>
  </si>
  <si>
    <t>ATG</t>
  </si>
  <si>
    <t>autotest for GREEN LETTERS ONLY (SA models only)</t>
  </si>
  <si>
    <t>ATR</t>
  </si>
  <si>
    <t>autotest for RED LETTERS ONLY (SA models only)</t>
  </si>
  <si>
    <t>USA</t>
  </si>
  <si>
    <t xml:space="preserve">assembled in USA </t>
  </si>
  <si>
    <t>ACCESSORIES</t>
  </si>
  <si>
    <t>Combo, thermoplastic, 0.5W LED lamp heads, red and green letters, universal face and mounting, 120/277V, white</t>
  </si>
  <si>
    <t>EPCB</t>
  </si>
  <si>
    <t>Combo, thermoplastic, 0.5W LED lamp heads, red and green letters, universal face and mounting, 120/277V, black</t>
  </si>
  <si>
    <t>EPCHO</t>
  </si>
  <si>
    <t>Combo, thermoplastic, 2W LED lamp heads, red and green letters, universal face and mounting, 120/277V, white</t>
  </si>
  <si>
    <t>EPCBHO</t>
  </si>
  <si>
    <t>Combo, thermoplastic, 2W LED lamp heads, red and green letters, universal face and mounting, 120/277V, black</t>
  </si>
  <si>
    <t>EPCRC</t>
  </si>
  <si>
    <t>Combo, thermoplastic, 0.5W LED lamp heads, red and green letters, universal face and mounting, 120/277V, white, 1W remote capacity</t>
  </si>
  <si>
    <t>EPCBRC</t>
  </si>
  <si>
    <t>Combo, thermoplastic, 0.5W LED lamp heads, red and green letters, universal face and mounting, 120/277V, black, 1W remote capacity</t>
  </si>
  <si>
    <t>Emergency unit, thermoplastic, 1.5W LED heads, Ni-Cd, 120/277V, white</t>
  </si>
  <si>
    <t>EPEB</t>
  </si>
  <si>
    <t>Emergency unit, thermoplastic, 1.5W LED heads, Ni-Cd, 120/277V, black</t>
  </si>
  <si>
    <t>EPEAT</t>
  </si>
  <si>
    <t>Emergency unit, thermoplastic, 1.5W LED heads, Ni-Cd, 120/277V, white, autotest</t>
  </si>
  <si>
    <t>EPEBAT</t>
  </si>
  <si>
    <t>Emergency unit, thermoplastic, 1.5W LED heads, Ni-Cd, 120/277V, black, autotest</t>
  </si>
  <si>
    <t>EPERC</t>
  </si>
  <si>
    <t>Emergency unit, thermoplastic, 1.5W LED heads, Ni-Cd, 120/277V, white, 2.5W remote capacity</t>
  </si>
  <si>
    <t>EPEBRC</t>
  </si>
  <si>
    <t>Emergency unit, thermoplastic, 1.5W LED heads, Ni-Cd, 120/277V, black, 2.5W remote capacity</t>
  </si>
  <si>
    <t>EPEATRC</t>
  </si>
  <si>
    <t>Emergency unit, thermoplastic, 1.5W LED heads, Ni-Cd, 120/277V, white, autotest, 2.5W remote capacity</t>
  </si>
  <si>
    <t>EPEBATRC</t>
  </si>
  <si>
    <t>Emergency unit, thermoplastic, 1.5W LED heads, Ni-Cd, 120/277V, black, autotest, 2.5W remote capacity</t>
  </si>
  <si>
    <r>
      <t xml:space="preserve">Description </t>
    </r>
    <r>
      <rPr>
        <sz val="12"/>
        <color theme="1"/>
        <rFont val="Calibri"/>
        <family val="2"/>
        <scheme val="minor"/>
      </rPr>
      <t>(indoor)</t>
    </r>
  </si>
  <si>
    <t>Pb A Battery (Sealed lead calcium)</t>
  </si>
  <si>
    <t>ESL 6 18 0</t>
  </si>
  <si>
    <t>BATTERY UNIT 6 VOLTS 18W NO HEADS</t>
  </si>
  <si>
    <t>ESL 6 36 0</t>
  </si>
  <si>
    <t>BATTERY UNIT 6 VOLTS 36W NO HEADS</t>
  </si>
  <si>
    <t>ESL 12 18 0</t>
  </si>
  <si>
    <t>BATTERY UNIT 12 VOLTS 18W NO HEADS</t>
  </si>
  <si>
    <t>ESL 12 36 0</t>
  </si>
  <si>
    <t>BATTERY UNIT 12 VOLTS 36W NO HEADS</t>
  </si>
  <si>
    <t>Ni Cd Battery (Nickel cadmium)</t>
  </si>
  <si>
    <t>ESL 6 22 0 NC</t>
  </si>
  <si>
    <t>BATTERY UNIT 6 VOLTS 22W (NI-CD) NO HEADS</t>
  </si>
  <si>
    <t>Head Mounting</t>
  </si>
  <si>
    <t>FM</t>
  </si>
  <si>
    <t>front mount</t>
  </si>
  <si>
    <t>SM</t>
  </si>
  <si>
    <t>side mount</t>
  </si>
  <si>
    <t>TM</t>
  </si>
  <si>
    <t>top mount (standard)</t>
  </si>
  <si>
    <t>AUTOTEST</t>
  </si>
  <si>
    <t>BLACK FINISH</t>
  </si>
  <si>
    <t>BZ</t>
  </si>
  <si>
    <t>BUZZER</t>
  </si>
  <si>
    <t xml:space="preserve">CC </t>
  </si>
  <si>
    <t>CUSTOM COLOR - SPECIFY</t>
  </si>
  <si>
    <t>CS120</t>
  </si>
  <si>
    <t>LINE CORD</t>
  </si>
  <si>
    <t>INFRARED TESTING</t>
  </si>
  <si>
    <t>TEFLON COATED LENSES</t>
  </si>
  <si>
    <t>TIME DELAY - SPECIFY 5, 10, 15 MIN (10 MIN STD)</t>
  </si>
  <si>
    <t>TAMPER PROOF SCREWS</t>
  </si>
  <si>
    <t>LAMP HEADS</t>
  </si>
  <si>
    <t>1SR 7.2W</t>
  </si>
  <si>
    <t>SINGLE PAR18 HEAD WITH ONE 7.2W INCANDESCENT LAMP (6V ONLY)</t>
  </si>
  <si>
    <t>1SR 9W</t>
  </si>
  <si>
    <t>SINGLE PAR18 HEAD WITH ONE 9W INCANDESCENT LAMP</t>
  </si>
  <si>
    <t>1SR 12W</t>
  </si>
  <si>
    <t>SINGLE PAR18 HEAD WITH ONE 12W LAMP (12V ONLY)</t>
  </si>
  <si>
    <t>1SR 18W</t>
  </si>
  <si>
    <t>SINGLE PAR18 HEAD WITH ONE 18W LAMP (12V &amp; 24V ONLY)</t>
  </si>
  <si>
    <t>1SR 2WLED</t>
  </si>
  <si>
    <t>SINGLE PAR18 HEAD WITH ONE 2W LED LAMP (12V ONLY)</t>
  </si>
  <si>
    <t>1SR 5WLED</t>
  </si>
  <si>
    <t>SINGLE PAR18 HEAD WITH ONE 5W LED LAMP</t>
  </si>
  <si>
    <t>1SR 7WLED</t>
  </si>
  <si>
    <t>SINGLE PAR18 HEAD WITH ONE 7W LED LAMP</t>
  </si>
  <si>
    <t>1LR 6W</t>
  </si>
  <si>
    <t>SINGLE PAR36 HEAD WITH ONE 6W SEALED BEAM LED LAMP (12V &amp; 24V ONLY)</t>
  </si>
  <si>
    <t>1LR 9W</t>
  </si>
  <si>
    <t>SINGLE PAR36 HEAD WITH ONE 9W INCANDESCENT LAMP</t>
  </si>
  <si>
    <t>1LR 12WQ</t>
  </si>
  <si>
    <t>SINGLE PAR36 HEAD WITH ONE 12W QUARTZ LAMP (6V &amp; 12V ONLY)</t>
  </si>
  <si>
    <t>1BTMR 5WLED</t>
  </si>
  <si>
    <t>SINGLE MR16 HEAD WITH ONE 5W LED LAMP</t>
  </si>
  <si>
    <t>1BTMR 7WLED</t>
  </si>
  <si>
    <t>SINGLE MR16 HEAD WITH ONE 7W LED LAMP</t>
  </si>
  <si>
    <t>2SR 7.2W</t>
  </si>
  <si>
    <t>DOUBLE PAR18 HEAD WITH TWO 7.2W INCANDESCENT LAMPS (6V ONLY)</t>
  </si>
  <si>
    <t>2SR 9W</t>
  </si>
  <si>
    <t>DOUBLE PAR18 HEAD WITH TWO 9W INCANDESCENT LAMPS</t>
  </si>
  <si>
    <t>2SR 12W</t>
  </si>
  <si>
    <t>DOUBLE PAR18 HEAD WITH TWO 12W INCANDESCENT LAMPS (12V ONLY)</t>
  </si>
  <si>
    <t>2SR 18W</t>
  </si>
  <si>
    <t>DOUBLE PAR18 HEAD WITH TWO 18W INCANDESCENT LAMPS (12V &amp; 24V ONLY)</t>
  </si>
  <si>
    <t>2SR 2WLED</t>
  </si>
  <si>
    <t>DOUBLE PAR18 HEAD WITH TWO 2W LED LAMPS (12V ONLY)</t>
  </si>
  <si>
    <t>2SR 5WLED</t>
  </si>
  <si>
    <t>DOUBLE PAR18 HEAD WITH TWO 5W LED LAMPS</t>
  </si>
  <si>
    <t>2SR 7WLED</t>
  </si>
  <si>
    <t>DOUBLE PAR18 HEAD WITH TWO 7W LED LAMPS</t>
  </si>
  <si>
    <t>2LR 6W</t>
  </si>
  <si>
    <t>DOUBLE PAR36 HEAD WITH TWO 6W SEALED BEAM LED LAMPS (12V &amp; 24V ONLY)</t>
  </si>
  <si>
    <t>2LR 9W</t>
  </si>
  <si>
    <t>DOUBLE PAR36 HEAD WITH TWO 9W INCANDESCENT LAMPS</t>
  </si>
  <si>
    <t>2LR 12WQ</t>
  </si>
  <si>
    <t>DOUBLE PAR36 HEAD WITH TWO 12W QUARTZ LAMPS (6V &amp; 12V ONLY)</t>
  </si>
  <si>
    <t>2BTMR 5WLED</t>
  </si>
  <si>
    <t>DOUBLE MR16 HEAD WITH TWO 5W LED LAMPS</t>
  </si>
  <si>
    <t>2BTMR 7WLED</t>
  </si>
  <si>
    <t>DOUBLE MR16 HEAD WITH TWO 7W LED LAMPS</t>
  </si>
  <si>
    <t>Note:  To properly size unit, ensure sufficient capacity is chosen to run lamp wattages on unit plus any additional load.  For example, if the unit is configured with 2 lamp heads of 30W each, the minimum capacity required is 60W.  Any additional load will require additional capacity.</t>
  </si>
  <si>
    <t>ESM 6 12 0</t>
  </si>
  <si>
    <t>BATTERY UNIT WHITE 6 VOLTS 12 WATTS NO HEADS</t>
  </si>
  <si>
    <t>ESM 6 18 0</t>
  </si>
  <si>
    <t>BATTERY UNIT WHITE 6 VOLTS 18 WATTS NO HEADS</t>
  </si>
  <si>
    <t>ESM 6 27 0</t>
  </si>
  <si>
    <t>BATTERY UNIT WHITE 6 VOLTS 27 WATTS NO HEADS</t>
  </si>
  <si>
    <t>ESM 6 36 0</t>
  </si>
  <si>
    <t>BATTERY UNIT WHITE 6 VOLTS 36 WATTS NO HEADS</t>
  </si>
  <si>
    <t>ESM 6 60 0</t>
  </si>
  <si>
    <t>BATTERY UNIT WHITE 6 VOLTS 60 WATTS NO HEADS</t>
  </si>
  <si>
    <t>ESM 12 27 0</t>
  </si>
  <si>
    <t>BATTERY UNIT WHITE 12 VOLTS 27 WATTS NO HEADS</t>
  </si>
  <si>
    <t>ESM 12 36 0</t>
  </si>
  <si>
    <t>BATTERY UNIT WHITE 12 VOLTS 36 WATTS NO HEADS</t>
  </si>
  <si>
    <t>ESM 12 60 0</t>
  </si>
  <si>
    <t>BATTERY UNIT WHITE 12 VOLTS 60 WATTS NO HEADS</t>
  </si>
  <si>
    <t>ESM 6 22 0 NC</t>
  </si>
  <si>
    <t>BATTERY UNIT WHITE 6 VOLTS 22 WATTS (NI-CD) NO HEADS</t>
  </si>
  <si>
    <t>ESM 6 42 0 NC</t>
  </si>
  <si>
    <t>BATTERY UNIT WHITE 6 VOLTS 42 WATTS (NI-CD) NO HEADS</t>
  </si>
  <si>
    <t>ESM 6 54 0 NC</t>
  </si>
  <si>
    <t>BATTERY UNIT WHITE 6 VOLTS 54 WATTS (NI-CD) NO HEADS</t>
  </si>
  <si>
    <t>ESM 6 90 0 NC</t>
  </si>
  <si>
    <t>BATTERY UNIT WHITE 6 VOLTS 90 WATTS (NI-CD) NO HEADS</t>
  </si>
  <si>
    <t>ESM 12 42 0 NC</t>
  </si>
  <si>
    <t>BATTERY UNIT WHITE 12 VOLTS 42 WATTS (NI-CD) NO HEADS</t>
  </si>
  <si>
    <t>ESM 12 90 0 NC</t>
  </si>
  <si>
    <t>BATTERY UNIT WHITE 12 VOLTS 90 WATTS (NI-CD) NO HEADS</t>
  </si>
  <si>
    <t>AMMETER</t>
  </si>
  <si>
    <t>FIRE ALARM INTERFACE</t>
  </si>
  <si>
    <t>SIDE MOUNTED HEADS</t>
  </si>
  <si>
    <t>VOLTMETER</t>
  </si>
  <si>
    <t>1TES SQ5W</t>
  </si>
  <si>
    <t>TESTA LED 5W, 640 LUMENS, SQUARE SINGLE HEAD, 12-24V</t>
  </si>
  <si>
    <t>1TES SQ9W</t>
  </si>
  <si>
    <t>TESTA LED 9W, 1100 LUMENS, SQUARE SINGLE HEAD, 12-24V</t>
  </si>
  <si>
    <t>1TES SQ14W</t>
  </si>
  <si>
    <t>TESTA LED 14W, 1450 LUMENS, SQUARE SINGLE HEAD, 12-24V</t>
  </si>
  <si>
    <t>1TES SQ30W</t>
  </si>
  <si>
    <t>TESTA LED 30W, 2500 LUMENS, SQUARE SINGLE HEAD, 12-24V</t>
  </si>
  <si>
    <t>2TES SQ5W</t>
  </si>
  <si>
    <t>TESTA LED 5W, 640 LUMENS, SQUARE DOUBLE HEAD, 12-24V</t>
  </si>
  <si>
    <t>2TES SQ9W</t>
  </si>
  <si>
    <t>TESTA LED 9W, 1100 LUMENS, SQUARE DOUBLE HEAD, 12-24V</t>
  </si>
  <si>
    <t>2TES SQ14W</t>
  </si>
  <si>
    <t>TESTA LED 14W, 1450 LUMENS, SQUARE DOUBLE HEAD, 12-24V</t>
  </si>
  <si>
    <t>2TES SQ30W</t>
  </si>
  <si>
    <t>TESTA LED 30W, 2500 LUMENS, SQUARE DOUBLE HEAD, 12-24V</t>
  </si>
  <si>
    <t>EST 6 27 0</t>
  </si>
  <si>
    <t>BATTERY UNIT 6 VOLTS 27W NO HEADS</t>
  </si>
  <si>
    <t>EST 6 36 0</t>
  </si>
  <si>
    <t>EST 6 60 0</t>
  </si>
  <si>
    <t>BATTERY UNIT 6 VOLTS 60W NO HEADS</t>
  </si>
  <si>
    <t>EST 6 72 0</t>
  </si>
  <si>
    <t>BATTERY UNIT 6 VOLTS 72W NO HEADS</t>
  </si>
  <si>
    <t>EST 6 100 0</t>
  </si>
  <si>
    <t>BATTERY UNIT 6 VOLTS 100W NO HEADS</t>
  </si>
  <si>
    <t>EST 6 120 0</t>
  </si>
  <si>
    <t>BATTERY UNIT 6 VOLTS 120W NO HEADS</t>
  </si>
  <si>
    <t>EST 12 27 0</t>
  </si>
  <si>
    <t>BATTERY UNIT 12 VOLTS 27W NO HEADS</t>
  </si>
  <si>
    <t>EST 12 36 0</t>
  </si>
  <si>
    <t>EST 12 60 0</t>
  </si>
  <si>
    <t>BATTERY UNIT 12 VOLTS 60W NO HEADS</t>
  </si>
  <si>
    <t>EST 12 72 0</t>
  </si>
  <si>
    <t>BATTERY UNIT 12 VOLTS 72W NO HEADS</t>
  </si>
  <si>
    <t>EST 12 120 0</t>
  </si>
  <si>
    <t>BATTERY UNIT 12 VOLTS 120W NO HEADS</t>
  </si>
  <si>
    <t>EST 12 140 0</t>
  </si>
  <si>
    <t>BATTERY UNIT 12 VOLTS 140W NO HEADS</t>
  </si>
  <si>
    <t>EST 6 42 0 NC</t>
  </si>
  <si>
    <t>BATTERY UNIT 6 VOLTS 42W (NI-CD) NO HEADS</t>
  </si>
  <si>
    <t>EST 6 54 0 NC</t>
  </si>
  <si>
    <t>BATTERY UNIT 6 VOLTS 54W (NI-CD) NO HEADS</t>
  </si>
  <si>
    <t>EST 6 90 0 NC</t>
  </si>
  <si>
    <t>BATTERY UNIT 6 VOLTS 90W (NI-CD) NO HEADS</t>
  </si>
  <si>
    <t>EST 12 42 0 NC</t>
  </si>
  <si>
    <t>BATTERY UNIT 12 VOLTS 42W (NI-CD) NO HEADS</t>
  </si>
  <si>
    <t>EST 12 90 0 NC</t>
  </si>
  <si>
    <t>BATTERY UNIT 12 VOLTS 90W (NI-CD) NO HEADS</t>
  </si>
  <si>
    <t>EST 12 130 0 NC</t>
  </si>
  <si>
    <t>BATTERY UNIT 12 VOLTS 130W (NI-CD) NO HEADS</t>
  </si>
  <si>
    <t>EST 24 100 0 NC</t>
  </si>
  <si>
    <t>BATTERY UNIT 24 VOLTS 100W (NI-CD) NO HEADS</t>
  </si>
  <si>
    <t xml:space="preserve">ACTB </t>
  </si>
  <si>
    <t>AC TERMINAL BLOCK</t>
  </si>
  <si>
    <t>DCTB</t>
  </si>
  <si>
    <t>DC TERMINAL BLOCK</t>
  </si>
  <si>
    <t>EVR-HT-LR1-C</t>
  </si>
  <si>
    <t>100000810-002</t>
  </si>
  <si>
    <t>AC only, single face, red LED, white housing, ceilling</t>
  </si>
  <si>
    <t>EVR-HT-LR1-W</t>
  </si>
  <si>
    <t>100000810-001</t>
  </si>
  <si>
    <t>AC only, single face, red LED, white housing, wall</t>
  </si>
  <si>
    <t>EVR-HT-LR1-E</t>
  </si>
  <si>
    <t>100000810-003</t>
  </si>
  <si>
    <t>AC only, single face, red LED, white housing, end</t>
  </si>
  <si>
    <t>EVR-HT-LG1-C</t>
  </si>
  <si>
    <t>100000810-036</t>
  </si>
  <si>
    <t>AC only, single face, green LED, white housing, ceilling</t>
  </si>
  <si>
    <t>EVR-HT-LG1-W</t>
  </si>
  <si>
    <t>100000810-035</t>
  </si>
  <si>
    <t>AC only, single face, green LED, white housing, wall</t>
  </si>
  <si>
    <t>EVR-HT-LG1-E</t>
  </si>
  <si>
    <t>100000810-060</t>
  </si>
  <si>
    <t>AC only, single face, green LED, white housing, end</t>
  </si>
  <si>
    <t>EVR-HT-LR2-C</t>
  </si>
  <si>
    <t>100000810-021</t>
  </si>
  <si>
    <t>AC only, double face, red LED, white housing, ceilling</t>
  </si>
  <si>
    <t>EVR-HT-LR2-E</t>
  </si>
  <si>
    <t>100000810-062</t>
  </si>
  <si>
    <t>AC only, double face, red LED, white housing, end</t>
  </si>
  <si>
    <t>EVR-HT-LG2-C</t>
  </si>
  <si>
    <t>100000810-050</t>
  </si>
  <si>
    <t>AC only, double face, green LED, white housing, ceilling</t>
  </si>
  <si>
    <t>EVR-HT-LG2-E</t>
  </si>
  <si>
    <t>100000810-061</t>
  </si>
  <si>
    <t>AC only, double face, green LED, white housing, end</t>
  </si>
  <si>
    <t>EVR-SA-LR1-C</t>
  </si>
  <si>
    <t>100000810-005</t>
  </si>
  <si>
    <t>Ni-Cd battery, single face, red LED, white housing, ceilling</t>
  </si>
  <si>
    <t>EVR-SA-LR1-W</t>
  </si>
  <si>
    <t>100000810-004</t>
  </si>
  <si>
    <t>Ni-Cd battery, single face, red LED, white housing, wall</t>
  </si>
  <si>
    <t>EVR-SA-LR1-E</t>
  </si>
  <si>
    <t>100000810-006</t>
  </si>
  <si>
    <t>Ni-Cd battery, single face, red LED, white housing, end</t>
  </si>
  <si>
    <t>EVR-SA-LG1-C</t>
  </si>
  <si>
    <t>100000810-020</t>
  </si>
  <si>
    <t>Ni-Cd battery, single face, green LED, white housing, ceilling</t>
  </si>
  <si>
    <t>EVR-SA-LG1-W</t>
  </si>
  <si>
    <t>100000810-014</t>
  </si>
  <si>
    <t>Ni-Cd battery, single face, green LED, white housing, wall</t>
  </si>
  <si>
    <t>EVR-SA-LG1-E</t>
  </si>
  <si>
    <t>100000810-026</t>
  </si>
  <si>
    <t>Ni-Cd battery, single face, green LED, white housing, end</t>
  </si>
  <si>
    <t>EVR-SA-LR2-C</t>
  </si>
  <si>
    <t>100000810-007</t>
  </si>
  <si>
    <t>Ni-Cd battery, double face, red LED, white housing, ceilling</t>
  </si>
  <si>
    <t>EVR-SA-LR2-E</t>
  </si>
  <si>
    <t>100000810-019</t>
  </si>
  <si>
    <t>Ni-Cd battery, double face, red LED, white housing, end</t>
  </si>
  <si>
    <t>EVR-SA-LG2-C</t>
  </si>
  <si>
    <t>100000810-008</t>
  </si>
  <si>
    <t>Ni-Cd battery, double face, green LED, white housing, ceilling</t>
  </si>
  <si>
    <t>EVR-SA-LG2-E</t>
  </si>
  <si>
    <t>100000810-039</t>
  </si>
  <si>
    <t>Ni-Cd battery, double face, green LED, white housing, end</t>
  </si>
  <si>
    <t>14G</t>
  </si>
  <si>
    <t>14 gauge steel frame</t>
  </si>
  <si>
    <t>FFP</t>
  </si>
  <si>
    <t>full steel faceplate (per face) - Chevrons/Arrows must be specified</t>
  </si>
  <si>
    <t>12” black pendant kit (contact factory for custom lengths)</t>
  </si>
  <si>
    <t>12” white pendant kit (contact factory for custom lengths)</t>
  </si>
  <si>
    <t>FORMALUCE</t>
  </si>
  <si>
    <r>
      <rPr>
        <b/>
        <sz val="10"/>
        <color rgb="FF000000"/>
        <rFont val="Arial"/>
        <family val="2"/>
      </rPr>
      <t xml:space="preserve">Description  </t>
    </r>
    <r>
      <rPr>
        <sz val="12"/>
        <color rgb="FF000000"/>
        <rFont val="Calibri"/>
        <family val="2"/>
      </rPr>
      <t>(Diecast Aluminum, 4 x 2.5W LED)</t>
    </r>
  </si>
  <si>
    <t>FM-PL-12-10-LR1-W</t>
  </si>
  <si>
    <t>Combo, 12V 10W, red LED, single face, wall mount, 120-347V, white housing</t>
  </si>
  <si>
    <t>FM-PL-12-10-LR1-C</t>
  </si>
  <si>
    <t>Combo, 12V 10W, red LED, single face, ceiling mount, 120-347V, white housing</t>
  </si>
  <si>
    <t>FM-PL-12-10-LR1-M</t>
  </si>
  <si>
    <t>Combo, 12V 10W, red LED, single face, universal mount, 120-347V, white housing</t>
  </si>
  <si>
    <t>FM-PL-12-10-LR2-C</t>
  </si>
  <si>
    <t>Combo, 12V 10W, red LED, double face, ceiling mount, 120-347V, white housing</t>
  </si>
  <si>
    <t>FM-PL-12-10-LR2-M</t>
  </si>
  <si>
    <t>Combo, 12V 10W, red LED, double face, universal mount, 120-347V, white housing</t>
  </si>
  <si>
    <t>FM-PL-12-10-LRU-M</t>
  </si>
  <si>
    <t>Combo, 12V 10W, red LED, universal face, universal mount, 120-347V, white housing</t>
  </si>
  <si>
    <t>FM-PL-12-10-LG1-W</t>
  </si>
  <si>
    <t>Combo, 12V 10W, green LED, single face, wall mount, 120-347V, white housing</t>
  </si>
  <si>
    <t>FM-PL-12-10-LG1-C</t>
  </si>
  <si>
    <t>Combo, 12V 10W, green LED, single face, ceiling mount, 120-347V, white housing</t>
  </si>
  <si>
    <t>FM-PL-12-10-LG1-M</t>
  </si>
  <si>
    <t>Combo, 12V 10W, green LED, single face, universal mount, 120-347V, white housing</t>
  </si>
  <si>
    <t>FM-PL-12-10-LG2-C</t>
  </si>
  <si>
    <t>Combo, 12V 10W, green LED, double face, ceiling mount, 120-347V, white housing</t>
  </si>
  <si>
    <t>FM-PL-12-10-LG2-M</t>
  </si>
  <si>
    <t>Combo, 12V 10W, green LED, double face, universal mount, 120-347V, white housing</t>
  </si>
  <si>
    <t>FM-PL-12-10-LGU-M</t>
  </si>
  <si>
    <t>Combo, 12V 10W, green LED, universal face, universal mount, 120-347V, white housing</t>
  </si>
  <si>
    <t>120MIN</t>
  </si>
  <si>
    <t>Wire guard</t>
  </si>
  <si>
    <t>varies based on configuration</t>
  </si>
  <si>
    <t xml:space="preserve">48” white pendant kit </t>
  </si>
  <si>
    <t xml:space="preserve">FORMA </t>
  </si>
  <si>
    <t>EXIT (FME)</t>
  </si>
  <si>
    <r>
      <t xml:space="preserve">Description </t>
    </r>
    <r>
      <rPr>
        <sz val="12"/>
        <color theme="1"/>
        <rFont val="Calibri"/>
        <family val="2"/>
        <scheme val="minor"/>
      </rPr>
      <t xml:space="preserve">(indoor / damp / Title 20) </t>
    </r>
  </si>
  <si>
    <t>FME-HT-LR1-M</t>
  </si>
  <si>
    <t>100000711-032</t>
  </si>
  <si>
    <t>AC only, single face, red LED, universal mount</t>
  </si>
  <si>
    <t>FME-HT-LR2-M</t>
  </si>
  <si>
    <t>100000711-033</t>
  </si>
  <si>
    <t>AC only, double face, red LED, universal mount</t>
  </si>
  <si>
    <t>FME-HT-LRU-M</t>
  </si>
  <si>
    <t>100000711-004</t>
  </si>
  <si>
    <t>AC only, universal face, red LED, universal mount</t>
  </si>
  <si>
    <t>FME-HT-LG1-M</t>
  </si>
  <si>
    <t>100000711-038</t>
  </si>
  <si>
    <t>AC only, single face, green LED, universal mount</t>
  </si>
  <si>
    <t>FME-HT-LG2-M</t>
  </si>
  <si>
    <t>100000711-037</t>
  </si>
  <si>
    <t>AC only, double face, green LED, universal mount</t>
  </si>
  <si>
    <t>FME-HT-LGU-M</t>
  </si>
  <si>
    <t>100000711-021</t>
  </si>
  <si>
    <t>AC only, universal face, green LED, universal mount</t>
  </si>
  <si>
    <t>FME-SA-LR1-M</t>
  </si>
  <si>
    <t>100000711-035</t>
  </si>
  <si>
    <t>Ni-Cd battery, single face, red LED, universal mount</t>
  </si>
  <si>
    <t>FME-SA-LR2-M</t>
  </si>
  <si>
    <t>100000711-055</t>
  </si>
  <si>
    <t>Ni-Cd battery, double face, red LED, universal mount</t>
  </si>
  <si>
    <t>FME-SA-LRU-M</t>
  </si>
  <si>
    <t>100000711-046</t>
  </si>
  <si>
    <t>Ni-Cd battery, universal face, red LED, universal mount</t>
  </si>
  <si>
    <t>FME-SA-LG1-M</t>
  </si>
  <si>
    <t>100000711-065</t>
  </si>
  <si>
    <t>Ni-Cd battery, single face, green LED, universal mount</t>
  </si>
  <si>
    <t>FME-SA-LG2-M</t>
  </si>
  <si>
    <t>100000711-041</t>
  </si>
  <si>
    <t>Ni-Cd battery, double face, green LED, universal mount</t>
  </si>
  <si>
    <t>FME-SA-LGU-M</t>
  </si>
  <si>
    <t>100000711-022</t>
  </si>
  <si>
    <t>Ni-Cd battery, universal face, green LED, universal mount</t>
  </si>
  <si>
    <t>AA</t>
  </si>
  <si>
    <t>all brushed aluminun housing and face</t>
  </si>
  <si>
    <t>BB</t>
  </si>
  <si>
    <t>black housing / black face</t>
  </si>
  <si>
    <t>FF</t>
  </si>
  <si>
    <t>flat face</t>
  </si>
  <si>
    <t>special wording (option offered only on flat face model)</t>
  </si>
  <si>
    <t>WW</t>
  </si>
  <si>
    <t>white housing/white face</t>
  </si>
  <si>
    <t>COMBO (FRM-C)</t>
  </si>
  <si>
    <r>
      <t xml:space="preserve">Description </t>
    </r>
    <r>
      <rPr>
        <sz val="12"/>
        <color theme="1"/>
        <rFont val="Calibri"/>
        <family val="2"/>
        <scheme val="minor"/>
      </rPr>
      <t xml:space="preserve">(indoor / damp) </t>
    </r>
  </si>
  <si>
    <t>FRM-C-LR-1-BBA</t>
  </si>
  <si>
    <t>Red LED, single face, black housing, brushed aluminum face, 2x3W mr16 LED, NiCd battery</t>
  </si>
  <si>
    <t>FRM-C-LR-2-BBA</t>
  </si>
  <si>
    <t>Red LED, double face, black housing, brushed aluminum face, 2x3W mr16 LED, NiCd battery</t>
  </si>
  <si>
    <t>FRM-C-LR-U-BBA</t>
  </si>
  <si>
    <t>Red LED, universal face, black housing, brushed aluminum face, 2x3W mr16 LED, NiCd battery</t>
  </si>
  <si>
    <t>FRM-C-LG-1-BBA</t>
  </si>
  <si>
    <t>Green LED, single face, black housing, brushed aluminum face, 2x3W mr16 LED, NiCd battery</t>
  </si>
  <si>
    <t>FRM-C-LG-2-BBA</t>
  </si>
  <si>
    <t>Green LED, double face, black housing, brushed aluminum face, 2x3W mr16 LED, NiCd battery</t>
  </si>
  <si>
    <t>FRM-C-LG-U-BBA</t>
  </si>
  <si>
    <t>Green LED, universal face, black housing, brushed aluminum face, 2x3W mr16 LED, NiCd battery</t>
  </si>
  <si>
    <t>FRM-C-LR-1-BABA</t>
  </si>
  <si>
    <t xml:space="preserve">Red LED, single face, brushed aluminum housing and face, 2x3W mr16 LED, NiCd battery </t>
  </si>
  <si>
    <t>FRM-C-LR-2-BABA</t>
  </si>
  <si>
    <t>Red LED, double face, brushed aluminum housing and face, 2x3W mr16 LED, NiCd battery</t>
  </si>
  <si>
    <t>FRM-C-LR-U-BABA</t>
  </si>
  <si>
    <t>Red LED, universal face, brushed aluminum housing and face, 2x3W mr16 LED, NiCd battery</t>
  </si>
  <si>
    <t>FRM-C-LG-1-BABA</t>
  </si>
  <si>
    <t>Green LED, single face, brushed aluminum housing and face, 2x3W mr16 LED, NiCd battery</t>
  </si>
  <si>
    <t>FRM-C-LG-2-BABA</t>
  </si>
  <si>
    <t>Green LED, double face, brushed aluminum housing and face, 2x3W mr16 LED, NiCd battery</t>
  </si>
  <si>
    <t>FRM-C-LG-U-BABA</t>
  </si>
  <si>
    <t>Green LED, universal face, brushed aluminum housing and face, 2x3W mr16 LED, NiCd battery</t>
  </si>
  <si>
    <t>FRM-C-LR-1-WW</t>
  </si>
  <si>
    <t>Red LED, single face, white housing, white face, 2x3W mr16 LED, NiCd battery</t>
  </si>
  <si>
    <t>FRM-C-LR-2-WW</t>
  </si>
  <si>
    <t xml:space="preserve">Red LED, double face, white housing, white face, 2x3W mr16 LED, NiCd battery </t>
  </si>
  <si>
    <t>FRM-C-LR-U-WW</t>
  </si>
  <si>
    <t>Red LED, universal face, white housing, white face, 2x3W mr16 LED, NiCd battery</t>
  </si>
  <si>
    <t>FRM-C-LG-1-WW</t>
  </si>
  <si>
    <t>Green LED, single face, white housing, white face, 2x3W mr16 LED, NiCd battery</t>
  </si>
  <si>
    <t>FRM-C-LG-2-WW</t>
  </si>
  <si>
    <t>Green LED, double face, white housing, white face, 2x3W mr16 LED, NiCd battery</t>
  </si>
  <si>
    <t>FRM-C-LG-U-WW</t>
  </si>
  <si>
    <t xml:space="preserve">Green LED, universal face, white housing, white face, 2x3W mr16 LED, NiCd battery </t>
  </si>
  <si>
    <t>FRM-C-LR-1-BBARC</t>
  </si>
  <si>
    <t>Red LED, single face, black housing, brushed aluminum face, 2v3W mr16 LED, NiCd battery, remote capable 3W max</t>
  </si>
  <si>
    <t>FRM-C-LR-2-BBARC</t>
  </si>
  <si>
    <t>Red LED, double face, black housing, brushed aluminum face,2x3W mr16 LED, NiCd battery, remote capable 3W max</t>
  </si>
  <si>
    <t>FRM-C-LR-U-BBARC</t>
  </si>
  <si>
    <t>Red LED, universal face, black housing, brushed aluminum face, 2x3W mr16 LED, NiCd battery, remote capable 3W max</t>
  </si>
  <si>
    <t>FRM-C-LG-1-BBARC</t>
  </si>
  <si>
    <t>Green LED, single face, black housing, brushed aluminum face, 2x3W mr16 LED, NiCd battery, remote capable 3W max</t>
  </si>
  <si>
    <t>FRM-C-LG-2-BBARC</t>
  </si>
  <si>
    <t>Green LED, double face, black housing, brushed aluminum face, 2x3W mr16 LED, NiCd battery, remote capable 3W max</t>
  </si>
  <si>
    <t>FRM-C-LG-U-BBARC</t>
  </si>
  <si>
    <t>Green LED, universal face, black housing, brushed aluminum face, 2x3W mr16 LED, NiCd battery, remote capable 3W max</t>
  </si>
  <si>
    <t>FRM-C-LR-1-BABARC</t>
  </si>
  <si>
    <t>Red LED, single face, brushed aluminum housing and face, 2x3W mr16 LED, NiCd battery, remote capable 3W max</t>
  </si>
  <si>
    <t>FRM-C-LR-2-BABARC</t>
  </si>
  <si>
    <t>Red LED, double face, brushed aluminum housing and face, 2x3W mr16 LED, NiCd battery, remote capable 3W max</t>
  </si>
  <si>
    <t>FRM-C-LR-U-BABARC</t>
  </si>
  <si>
    <t>Red LED, universal face, brushed aluminum housing and face, 2x3W mr16 LED, NiCd battery, remote capable 3W max</t>
  </si>
  <si>
    <t>FRM-C-LG-1-BABARC</t>
  </si>
  <si>
    <t>Green LED, single face, brushed aluminum housing and face, 2x3W mr16 LED, NiCd battery, remote capable 3W max</t>
  </si>
  <si>
    <t>FRM-C-LG-2-BABARC</t>
  </si>
  <si>
    <t>Green LED, double face, brushed aluminum housing and face, 2x3W mr16 LED, NiCd battery, remote capable 3W max</t>
  </si>
  <si>
    <t>FRM-C-LG-U-BABARC</t>
  </si>
  <si>
    <t>Green LED, universal face, brushed aluminum housing and face, 2x3W mr16 LED, NiCd battery, remote capable 3W max</t>
  </si>
  <si>
    <t>FRM-C-LR-1-WWRC</t>
  </si>
  <si>
    <t xml:space="preserve">Red LED, single face, white housing &amp; face, 2x3W mr16 LED, NiCd battery, remote capable 3W </t>
  </si>
  <si>
    <t>FRM-C-LR-2-WWRC</t>
  </si>
  <si>
    <t xml:space="preserve">Red LED, double face, white housing &amp; face, 2x3W mr16 LED, NiCd battery, remote capable 3W </t>
  </si>
  <si>
    <t>FRM-C-LR-U-WWRC</t>
  </si>
  <si>
    <t>Red LED, universal face, white housing &amp; face, 2x3W mr16 LED, NiCd battery, remote capable 3W max</t>
  </si>
  <si>
    <t>FRM-C-LG-1-WWRC</t>
  </si>
  <si>
    <t>Green LED, single face, white housing &amp; face, 2x3W mr16 LED, NiCd battery, remote capable 3W max</t>
  </si>
  <si>
    <t>FRM-C-LG-2-WWRC</t>
  </si>
  <si>
    <t>Green LED, double face, white housing &amp; face, 2x3W mr16 LED, NiCd battery, remote capable 3W max</t>
  </si>
  <si>
    <t>FRM-C-LG-U-WWRC</t>
  </si>
  <si>
    <t xml:space="preserve">Green LED, universal face, white housing &amp; face, 2x3W mr16 LED, NiCd battery, remote capable 3W </t>
  </si>
  <si>
    <t>BPG5</t>
  </si>
  <si>
    <t>100002500-005</t>
  </si>
  <si>
    <t>wireguard, 15.25” x 14.25” x 6.75” (BPG5)</t>
  </si>
  <si>
    <t>FORTEZZA</t>
  </si>
  <si>
    <t>EXIT (FTZ)</t>
  </si>
  <si>
    <r>
      <t xml:space="preserve">Description </t>
    </r>
    <r>
      <rPr>
        <sz val="12"/>
        <color theme="1"/>
        <rFont val="Calibri"/>
        <family val="2"/>
        <scheme val="minor"/>
      </rPr>
      <t>(wet / IP66 / Title 20)</t>
    </r>
  </si>
  <si>
    <t>AC only</t>
  </si>
  <si>
    <t>FTZ-HT-LR1-UBB</t>
  </si>
  <si>
    <t>100000110-043</t>
  </si>
  <si>
    <t>AC only, single face, red LED, black housing</t>
  </si>
  <si>
    <t>FTZ-HT-LR2-UBB</t>
  </si>
  <si>
    <t>100000110-059</t>
  </si>
  <si>
    <t>AC only, double face, red LED, black housing</t>
  </si>
  <si>
    <t>FTZ-HT-LRU-UBB</t>
  </si>
  <si>
    <t>100000110-062</t>
  </si>
  <si>
    <t>AC only, universal face, red LED, black housing</t>
  </si>
  <si>
    <t>FTZ-HT-LR1-UWW</t>
  </si>
  <si>
    <t>100000110-004</t>
  </si>
  <si>
    <t>AC only, single face, red LED, white housing</t>
  </si>
  <si>
    <t>FTZ-HT-LR2-UWW</t>
  </si>
  <si>
    <t>100000110-048</t>
  </si>
  <si>
    <t>AC only, double face, red LED, white housing</t>
  </si>
  <si>
    <t>FTZ-HT-LRU-UWW</t>
  </si>
  <si>
    <t>100000110-143</t>
  </si>
  <si>
    <t>AC only, universal face, red LED, white housing</t>
  </si>
  <si>
    <t>FTZ-HT-LG1-UBB</t>
  </si>
  <si>
    <t>100000110-051</t>
  </si>
  <si>
    <t>AC only, single face, green LED, black housing</t>
  </si>
  <si>
    <t>FTZ-HT-LG2-UBB</t>
  </si>
  <si>
    <t>100000110-063</t>
  </si>
  <si>
    <t>AC only, double face, green LED, black housing</t>
  </si>
  <si>
    <t>FTZ-HT-LGU-UBB</t>
  </si>
  <si>
    <t>100000110-065</t>
  </si>
  <si>
    <t>AC only, universal face, green LED, black housing</t>
  </si>
  <si>
    <t>FTZ-HT-LG1-UWW</t>
  </si>
  <si>
    <t>100000110-002</t>
  </si>
  <si>
    <t>AC only, single face, green LED, white housing</t>
  </si>
  <si>
    <t>FTZ-HT-LG2-UWW</t>
  </si>
  <si>
    <t>100000110-061</t>
  </si>
  <si>
    <t>AC only, double face, green LED, white housing</t>
  </si>
  <si>
    <t>FTZ-HT-LGU-UWW</t>
  </si>
  <si>
    <t>100000110-172</t>
  </si>
  <si>
    <t>AC only, universal face, green LED, white housing</t>
  </si>
  <si>
    <t>FTZ-SA-LR1-UBB</t>
  </si>
  <si>
    <t>100000110-008</t>
  </si>
  <si>
    <t>Ni-Cd battery, single face, red LED, black housing</t>
  </si>
  <si>
    <t>FTZ-SA-LR2-UBB</t>
  </si>
  <si>
    <t>100000110-010</t>
  </si>
  <si>
    <t>Ni-Cd battery, double face, red LED, black housing</t>
  </si>
  <si>
    <t>FTZ-SA-LRU-UBB</t>
  </si>
  <si>
    <t>100000110-066</t>
  </si>
  <si>
    <t>Ni-Cd battery, universal face, red LED, black housing</t>
  </si>
  <si>
    <t>FTZ-SA-LR1-UWW</t>
  </si>
  <si>
    <t>100000110-009</t>
  </si>
  <si>
    <t>Ni-Cd battery, single face, red LED, white housing</t>
  </si>
  <si>
    <t>FTZ-SA-LR2-UWW</t>
  </si>
  <si>
    <t>100000110-011</t>
  </si>
  <si>
    <t>Ni-Cd battery, double face, red LED, white housing</t>
  </si>
  <si>
    <t>FTZ-SA-LRU-UWW</t>
  </si>
  <si>
    <t>100000110-037</t>
  </si>
  <si>
    <t>Ni-Cd battery, universal face, red LED, white housing</t>
  </si>
  <si>
    <t>FTZ-SA-LG1-UBB</t>
  </si>
  <si>
    <t>100000110-042</t>
  </si>
  <si>
    <t>Ni-Cd battery, single face, green LED, black housing</t>
  </si>
  <si>
    <t>FTZ-SA-LG2-UBB</t>
  </si>
  <si>
    <t>100000110-047</t>
  </si>
  <si>
    <t>Ni-Cd battery, double face, green LED, black housing</t>
  </si>
  <si>
    <t>FTZ-SA-LGU-UBB</t>
  </si>
  <si>
    <t>100000110-067</t>
  </si>
  <si>
    <t>Ni-Cd battery, universal face, green LED, black housing</t>
  </si>
  <si>
    <t>FTZ-SA-LG1-UWW</t>
  </si>
  <si>
    <t>100000110-007</t>
  </si>
  <si>
    <t>Ni-Cd battery, single face, green LED, white housing</t>
  </si>
  <si>
    <t>FTZ-SA-LG2-UWW</t>
  </si>
  <si>
    <t>100000110-055</t>
  </si>
  <si>
    <t>Ni-Cd battery, double face, green LED, white housing</t>
  </si>
  <si>
    <t>FTZ-SA-LGU-UWW</t>
  </si>
  <si>
    <t>100000110-121</t>
  </si>
  <si>
    <t>Ni-Cd battery, universal face, green LED, white housing</t>
  </si>
  <si>
    <t>black housing / black face (Standard)</t>
  </si>
  <si>
    <t>internal heater  (specify voltage)</t>
  </si>
  <si>
    <t>white housing/ white face</t>
  </si>
  <si>
    <t>COMBO          (FTZ-C)</t>
  </si>
  <si>
    <r>
      <t xml:space="preserve">Description </t>
    </r>
    <r>
      <rPr>
        <sz val="12"/>
        <color theme="1"/>
        <rFont val="Calibri"/>
        <family val="2"/>
        <scheme val="minor"/>
      </rPr>
      <t>(wet / IP66)</t>
    </r>
  </si>
  <si>
    <t>MR16</t>
  </si>
  <si>
    <t>FTZ-C1242-LR1W-2MR1620W-WW-US</t>
  </si>
  <si>
    <t>100000140-011</t>
  </si>
  <si>
    <t>Ni-Cd, 12V 42W, single face, red LED, wall mount, 2x20W MR16, all white finish</t>
  </si>
  <si>
    <t>FTZ-C1242-LR1C-2MR1620W-WW-US</t>
  </si>
  <si>
    <t>Ni-Cd, 12V 42W, single face, red LED, ceiling mount, 2x20W MR16, all white finish</t>
  </si>
  <si>
    <t>FTZ-C1242-LR1U-2MR1620W-WW-US</t>
  </si>
  <si>
    <t>100000140-017</t>
  </si>
  <si>
    <t>Ni-Cd, 12V 42W, single face, red LED, universal mount, 2x20W MR16, all white finish</t>
  </si>
  <si>
    <t>FTZ-C1242-LR1W-2MR1620W-BB-US</t>
  </si>
  <si>
    <t>100000140-035</t>
  </si>
  <si>
    <t>Ni-Cd, 12V 42W, single face, red LED, wall mount, 2x20W MR16, all black finish</t>
  </si>
  <si>
    <t>FTZ-C1242-LR1C-2MR1620W-BB-US</t>
  </si>
  <si>
    <t>Ni-Cd, 12V 42W, single face, red LED, ceiling mount, 2x20W MR16, all black finish</t>
  </si>
  <si>
    <t>FTZ-C1242-LR1U-2MR1620W-BB-US</t>
  </si>
  <si>
    <t>100000140-012</t>
  </si>
  <si>
    <t>Ni-Cd, 12V 42W, single face, red LED, universal mount, 2x20W MR16, all black finish</t>
  </si>
  <si>
    <t>FTZ-C1242-LG1W-2MR1620W-WW-US</t>
  </si>
  <si>
    <t>Ni-Cd, 12V 42W, single face, green LED, wall mount, 2x20W MR16, all white finish</t>
  </si>
  <si>
    <t>FTZ-C1242-LG1C-2MR1620W-WW-US</t>
  </si>
  <si>
    <t>Ni-Cd, 12V 42W, single face, green LED, ceiling mount, 2x20W MR16, all white finish</t>
  </si>
  <si>
    <t>FTZ-C1242-LG1U-2MR1620W-WW-US</t>
  </si>
  <si>
    <t>100000140-013</t>
  </si>
  <si>
    <t>Ni-Cd, 12V 42W, single face, green LED, universal mount, 2x20W MR16, all white finish</t>
  </si>
  <si>
    <t>FTZ-C1242-LG1W-2MR1620W-BB-US</t>
  </si>
  <si>
    <t>Ni-Cd, 12V 42W, single face, green LED, wall mount, 2x20W MR16, all black finish</t>
  </si>
  <si>
    <t>FTZ-C1242-LG1C-2MR1620W-BB-US</t>
  </si>
  <si>
    <t>Ni-Cd, 12V 42W, single face, green LED, ceiling mount, 2x20W MR16, all black finish</t>
  </si>
  <si>
    <t>FTZ-C1242-LG1U-2MR1620W-BB-US</t>
  </si>
  <si>
    <t>100000140-025</t>
  </si>
  <si>
    <t>Ni-Cd, 12V 42W, single face, green LED, universal mount, 2x20W MR16, all black finish</t>
  </si>
  <si>
    <t>LED</t>
  </si>
  <si>
    <t>FTZ-C1242-LR1W-2MR16LED5W-WW-US</t>
  </si>
  <si>
    <t>100000140-010</t>
  </si>
  <si>
    <t>Ni-Cd, 12V 42W, single face, red LED, wall mount, 2x5W LED MR16, all white finish</t>
  </si>
  <si>
    <t>FTZ-C1242-LR1C-2MR16LED5W-WW-US</t>
  </si>
  <si>
    <t>Ni-Cd, 12V 42W, single face, red LED, ceiling mount, 2x5W LED MR16, all white finish</t>
  </si>
  <si>
    <t>FTZ-C1242-LR1U-2MR16LED5W-WW-US</t>
  </si>
  <si>
    <t>100000140-018</t>
  </si>
  <si>
    <t>Ni-Cd, 12V 42W, single face, red LED, universal mount, 2x5W LED MR16, all white finish</t>
  </si>
  <si>
    <t>FTZ-C1242-LR1W-2MR16LED5W-BB-US</t>
  </si>
  <si>
    <t>100000140-044</t>
  </si>
  <si>
    <t>Ni-Cd, 12V 42W, single face, red LED, wall mount, 2x5W LED MR16, all black finish</t>
  </si>
  <si>
    <t>FTZ-C1242-LR1C-2MR16LED5W-BB-US</t>
  </si>
  <si>
    <t>Ni-Cd, 12V 42W, single face, red LED, ceiling mount, 2x5W LED MR16, all black finish</t>
  </si>
  <si>
    <t>FTZ-C1242-LR1U-2MR16LED5W-BB-US</t>
  </si>
  <si>
    <t>100000140-027</t>
  </si>
  <si>
    <t>Ni-Cd, 12V 42W, single face, red LED, universal mount, 2x5W LED MR16, all black finish</t>
  </si>
  <si>
    <t>FTZ-C1242-LG1W-2MR165WLED-WW-US</t>
  </si>
  <si>
    <t>100000140-026</t>
  </si>
  <si>
    <t>Ni-Cd, 12V 42W, single face, green LED, wall mount, 2x5W LED MR16, all white finish</t>
  </si>
  <si>
    <t>FTZ-C1242-LG1C-2MR165WLED-WW-US</t>
  </si>
  <si>
    <t>Ni-Cd, 12V 42W, single face, green LED, ceiling mount, 2x5W LED MR16, all white finish</t>
  </si>
  <si>
    <t>FTZ-C1242-LG1U-2MR165WLED-WW-US</t>
  </si>
  <si>
    <t>Ni-Cd, 12V 42W, single face, green LED, universal mount, 2x5W LED MR16, all white finish</t>
  </si>
  <si>
    <t>FTZ-C1242-LG1W-2MR165WLED-BB-US</t>
  </si>
  <si>
    <t>Ni-Cd, 12V 42W, single face, green LED, wall mount, 2x5W LED MR16, all black finish</t>
  </si>
  <si>
    <t>FTZ-C1242-LG1C-2MR165WLED-BB-US</t>
  </si>
  <si>
    <t>Ni-Cd, 12V 42W, single face, green LED, ceiling mount, 2x5W LED MR16, all black finish</t>
  </si>
  <si>
    <t>FTZ-C1242-LG1U-2MR165WLED-BB-US</t>
  </si>
  <si>
    <t>100000140-030</t>
  </si>
  <si>
    <t>Ni-Cd, 12V 42W, single face, green LED, universal mount, 2x5W LED MR16, all black finish</t>
  </si>
  <si>
    <t>FTZ-C1242-LR1W-2MR16LED7W-WW-US</t>
  </si>
  <si>
    <t>100000140-002</t>
  </si>
  <si>
    <t>Ni-Cd, 12V 42W, single face, red LED, wall mount, 2x7W LED MR16, all white finish</t>
  </si>
  <si>
    <t>FTZ-C1242-LR1C-2MR167WLED-WW-US</t>
  </si>
  <si>
    <t>100000140-031</t>
  </si>
  <si>
    <t>Ni-Cd, 12V 42W, single face, red LED, ceiling mount, 2x7W LED MR16, all white finish</t>
  </si>
  <si>
    <t>FTZ-C1242-LR1U-2MR16LED7W-WW-US</t>
  </si>
  <si>
    <t>100000140-016</t>
  </si>
  <si>
    <t>Ni-Cd, 12V 42W, single face, red LED, universal mount, 2x7W LED MR16, all white finish</t>
  </si>
  <si>
    <t>FTZ-C1242-LR1W-2MR16LED7W-BB-US</t>
  </si>
  <si>
    <t>Ni-Cd, 12V 42W, single face, red LED, wall mount, 2x7W LED MR16, all black finish</t>
  </si>
  <si>
    <t>FTZ-C1242-LR1C-2MR16LED7W-BB-US</t>
  </si>
  <si>
    <t>Ni-Cd, 12V 42W, single face, red LED, ceiling mount, 2x7W LED MR16, all black finish</t>
  </si>
  <si>
    <t>FTZ-C1242-LR1U-2MR16LED7W-BB-US</t>
  </si>
  <si>
    <t>100000140-028</t>
  </si>
  <si>
    <t>Ni-Cd, 12V 42W, single face, red LED, universal mount, 2x7W LED MR16, all black finish</t>
  </si>
  <si>
    <t>FTZ-C1242-LG1W-2MR167WLED-WW-US</t>
  </si>
  <si>
    <t>100000140-037</t>
  </si>
  <si>
    <t>Ni-Cd, 12V 42W, single face, green LED, wall mount, 2x7W LED MR16, all white finish</t>
  </si>
  <si>
    <t>FTZ-C1242-LG1C-2MR167WLED-WW-US</t>
  </si>
  <si>
    <t>Ni-Cd, 12V 42W, single face, green LED, ceiling mount, 2x7W LED MR16, all white finish</t>
  </si>
  <si>
    <t>FTZ-C1242-LG1U-2MR167WLED-WW-US</t>
  </si>
  <si>
    <t>100000140-007</t>
  </si>
  <si>
    <t>Ni-Cd, 12V 42W, single face, green LED, universal mount, 2x7W LED MR16, all white finish</t>
  </si>
  <si>
    <t>FTZ-C1242-LG1W-2MR167WLED-BB-US</t>
  </si>
  <si>
    <t>Ni-Cd, 12V 42W, single face, green LED, wall mount, 2x7W LED MR16, all black finish</t>
  </si>
  <si>
    <t>FTZ-C1242-LG1C-2MR167WLED-BB-US</t>
  </si>
  <si>
    <t>Ni-Cd, 12V 42W, single face, green LED, ceiling mount, 2x7W LED MR16, all black finish</t>
  </si>
  <si>
    <t>FTZ-C1242-LG1U-2MR167WLED-BB-US</t>
  </si>
  <si>
    <t>100000140-006</t>
  </si>
  <si>
    <t>Ni-Cd, 12V 42W, single face, green LED, universal mount, 2x7W LED MR16, all black finish</t>
  </si>
  <si>
    <t>FORTEZZA PLUS</t>
  </si>
  <si>
    <t>FTZ-HT-LR1-U-PLUS-BB</t>
  </si>
  <si>
    <t>100000110-329</t>
  </si>
  <si>
    <t>AC only, single face, red LED, universal mount, black housing, black face</t>
  </si>
  <si>
    <t>FTZ-HT-LR2-U-PLUS-BB</t>
  </si>
  <si>
    <t>100000110-390</t>
  </si>
  <si>
    <t>AC only, double face, red LED, universal mount, black housing, black face</t>
  </si>
  <si>
    <t>FTZ-HT-LRU-U-PLUS-BB</t>
  </si>
  <si>
    <t>100000110-419</t>
  </si>
  <si>
    <t>AC only, universal face, red LED, universal mount, black housing, black face</t>
  </si>
  <si>
    <t>FTZ-HT-LR1-U-PLUS-WW</t>
  </si>
  <si>
    <t>100000110-337</t>
  </si>
  <si>
    <t>AC only, single face, red LED, universal mount, white housing, white face</t>
  </si>
  <si>
    <t>FTZ-HT-LR2-U-PLUS-WW</t>
  </si>
  <si>
    <t>100000110-349</t>
  </si>
  <si>
    <t>AC only, double face, red LED, universal mount, white housing, white face</t>
  </si>
  <si>
    <t>FTZ-HT-LRU-U-PLUS-WW</t>
  </si>
  <si>
    <t>100000110-356</t>
  </si>
  <si>
    <t>AC only, universal face, red LED, universal mount, white housing, white face</t>
  </si>
  <si>
    <t>FTZ-HT-LG1-U-PLUS-BB</t>
  </si>
  <si>
    <t>100000110-332</t>
  </si>
  <si>
    <t>AC only, single face, green LED, universal mount, black housing, black face</t>
  </si>
  <si>
    <t>FTZ-HT-LG2-U-PLUS-BB</t>
  </si>
  <si>
    <t>100000110-351</t>
  </si>
  <si>
    <t>AC only, double face, green LED, universal mount, black housing, black face</t>
  </si>
  <si>
    <t>FTZ-HT-LGU-U-PLUS-BB</t>
  </si>
  <si>
    <t>100000110-432</t>
  </si>
  <si>
    <t>AC only, universal face, green LED, universal mount, black housing, black face</t>
  </si>
  <si>
    <t>FTZ-HT-LG1-U-PLUS-WW</t>
  </si>
  <si>
    <t>100000110-333</t>
  </si>
  <si>
    <t>AC only, single face, green LED, universal mount, white housing, white face</t>
  </si>
  <si>
    <t>FTZ-HT-LG2-U-PLUS-WW</t>
  </si>
  <si>
    <t>100000110-436</t>
  </si>
  <si>
    <t>AC only, double face, green LED, universal mount, white housing, white face</t>
  </si>
  <si>
    <t>FTZ-HT-LGU-U-PLUS-WW</t>
  </si>
  <si>
    <t>100000110-392</t>
  </si>
  <si>
    <t>AC only, universal face, green LED, universal mount, white housing, white face</t>
  </si>
  <si>
    <t>FTZ-SA-LR1-U-PLUS-BB</t>
  </si>
  <si>
    <t>100000110-335</t>
  </si>
  <si>
    <t>Ni-Cd battery, single face, red LED, universal mount, black housing, black face</t>
  </si>
  <si>
    <t>FTZ-SA-LR2-U-PLUS-BB</t>
  </si>
  <si>
    <t>100000110-498</t>
  </si>
  <si>
    <t>Ni-Cd battery, double face, red LED, universal mount, black housing, black face</t>
  </si>
  <si>
    <t>FTZ-SA-LRU-U-PLUS-BB</t>
  </si>
  <si>
    <t>100000110-362</t>
  </si>
  <si>
    <t>Ni-Cd battery, universal face, red LED, universal mount, black housing, black face</t>
  </si>
  <si>
    <t>FTZ-SA-LR1-U-PLUS-WW</t>
  </si>
  <si>
    <t>100000110-379</t>
  </si>
  <si>
    <t>Ni-Cd battery, single face, red LED, universal mount, white housing, white face</t>
  </si>
  <si>
    <t>FTZ-SA-LR2-U-PLUS-WW</t>
  </si>
  <si>
    <t>100000110-354</t>
  </si>
  <si>
    <t>Ni-Cd battery, double face, red LED, universal mount, white housing, white face</t>
  </si>
  <si>
    <t>FTZ-SA-LRU-U-PLUS-WW</t>
  </si>
  <si>
    <t>100000110-360</t>
  </si>
  <si>
    <t>Ni-Cd battery, universal face, red LED, universal mount, white housing, white face</t>
  </si>
  <si>
    <t>FTZ-SA-LG1-U-PLUS-BB</t>
  </si>
  <si>
    <t>100000110-338</t>
  </si>
  <si>
    <t>Ni-Cd battery, single face, green LED, universal mount, black housing, black face</t>
  </si>
  <si>
    <t>FTZ-SA-LG2-U-PLUS-BB</t>
  </si>
  <si>
    <t>100000110-484</t>
  </si>
  <si>
    <t>Ni-Cd battery, double face, green LED, universal mount, black housing, black face</t>
  </si>
  <si>
    <t>FTZ-SA-LGU-U-PLUS-BB</t>
  </si>
  <si>
    <t>100000110-501</t>
  </si>
  <si>
    <t>Ni-Cd battery, universal face, green LED, universal mount, black housing, black face</t>
  </si>
  <si>
    <t>FTZ-SA-LG1-U-PLUS-WW</t>
  </si>
  <si>
    <t>100000110-334</t>
  </si>
  <si>
    <t>Ni-Cd battery, single face, green LED, universal mount, white housing, white face</t>
  </si>
  <si>
    <t>FTZ-SA-LG2-U-PLUS-WW</t>
  </si>
  <si>
    <t>100000110-398</t>
  </si>
  <si>
    <t>Ni-Cd battery, double face, green LED, universal mount, white housing, white face</t>
  </si>
  <si>
    <t>FTZ-SA-LGU-U-PLUS-WW</t>
  </si>
  <si>
    <t>100000110-363</t>
  </si>
  <si>
    <t>Ni-Cd battery, universal face, green LED, universal mount, white housing, white face</t>
  </si>
  <si>
    <t xml:space="preserve">120V </t>
  </si>
  <si>
    <t xml:space="preserve">autotest   </t>
  </si>
  <si>
    <t>updated 2-27-24</t>
  </si>
  <si>
    <r>
      <t xml:space="preserve">HDZ       </t>
    </r>
    <r>
      <rPr>
        <b/>
        <sz val="12"/>
        <rFont val="Arial"/>
        <family val="2"/>
        <charset val="1"/>
      </rPr>
      <t>  (** FREIGHT NOT INCLUDED FOR HDZ SERIES UNITS, EXITS, COMBOS**)</t>
    </r>
  </si>
  <si>
    <t>UNITS</t>
  </si>
  <si>
    <r>
      <t xml:space="preserve">Description </t>
    </r>
    <r>
      <rPr>
        <sz val="12"/>
        <color rgb="FF000000"/>
        <rFont val="Calibri"/>
        <family val="2"/>
        <charset val="1"/>
      </rPr>
      <t>(hazardous)</t>
    </r>
  </si>
  <si>
    <t>NO HEAD</t>
  </si>
  <si>
    <t>HDZ-6-36-C1D1GCD-0</t>
  </si>
  <si>
    <t>100002115-056</t>
  </si>
  <si>
    <t>6V 36W, Class 1 Division 1 Group C &amp; D, No Head, Gray Finish, 120277347V Input</t>
  </si>
  <si>
    <t>HDZ-12-36-0</t>
  </si>
  <si>
    <t>100002115-096</t>
  </si>
  <si>
    <t>12V 36W, No Head , Gray Finish, 120277347V Input</t>
  </si>
  <si>
    <t>CONTACT FACTORY</t>
  </si>
  <si>
    <t>HDZ-12-120-0</t>
  </si>
  <si>
    <t>100002115-087</t>
  </si>
  <si>
    <t>12V 120W, No Head , Gray Finish, 120277347V Input</t>
  </si>
  <si>
    <t>HDZ-12-120-0-TD</t>
  </si>
  <si>
    <t>100002115-041</t>
  </si>
  <si>
    <t>12V 120W, No Head , Gray Finish, 120V Input C/W Time Delay</t>
  </si>
  <si>
    <t>HDZ-12-120-0-NC</t>
  </si>
  <si>
    <t>100002115-076</t>
  </si>
  <si>
    <t>12V 120W. No Head , Gray Finish, 120277347V Input C/W Ni-Cad Battery</t>
  </si>
  <si>
    <t>HDZ-12-120-C1D2GBCD-0-VMINSIDE</t>
  </si>
  <si>
    <t>100002115-066</t>
  </si>
  <si>
    <t>12V 120W, Class 1 Division 2 Group Bc &amp; D No Head , Gray Finish, 120277347V Input, Volt Meter </t>
  </si>
  <si>
    <t>SINGLE HEAD LAMP (Class I, Div I, Group C&amp;D)</t>
  </si>
  <si>
    <t>HDZ-6-36-C1D1GCD-1XF-1-12WQ</t>
  </si>
  <si>
    <t>100002115-027</t>
  </si>
  <si>
    <t>6V 36W, Class 1 Division 1 Group C &amp; D, 1 Globe 1x12W Quartz Lamp, Gray Finish, 120277347V</t>
  </si>
  <si>
    <t>HDZ-12-36-C1D1GCD-1XF-1-12WQ</t>
  </si>
  <si>
    <t>100002115-005</t>
  </si>
  <si>
    <t>12V 36W, Class 1 Division 1 Group C &amp; D, 1 Globe 1x12W Quartz Lamp, Gray Finish, 120277347V </t>
  </si>
  <si>
    <t>HDZ-12-36-C1D1GCD-1XF-1-20WQ</t>
  </si>
  <si>
    <t>100002115-050</t>
  </si>
  <si>
    <t>12V 36W, Class 1 Division 1 Group C &amp; D, 1 Globe 1x20W Quartz Lamp , Gray Finish, 120277347V</t>
  </si>
  <si>
    <t>SINGLE HEAD LAMP (Class II, Div I, Group E,F&amp;G)</t>
  </si>
  <si>
    <t>HDZ-24-100-C2D1EFG-1XF-1-4WLED-AT-NC</t>
  </si>
  <si>
    <t>100002115-118</t>
  </si>
  <si>
    <t>24V 100W, Class 2 Division 1 Group EF&amp;G, 1 Globe 1x4W LED, Grey Finish, 120277347V Input, Autotest, NiCd </t>
  </si>
  <si>
    <t>DOUBLE HEAD LAMP (Class I, Div I, Group B)</t>
  </si>
  <si>
    <t>HDZ-12-36-C1D1GB-2XF-1-4WLED</t>
  </si>
  <si>
    <t>100002115-114</t>
  </si>
  <si>
    <t>12V 36W, Class 1 Division 1 Group B, 2 Globes, 1x4W LED, Gray Finish, 120277347V Input</t>
  </si>
  <si>
    <t>HDZ-12-36-C1D1GB-2XF-1-12WQ-NC</t>
  </si>
  <si>
    <t>100002115-083</t>
  </si>
  <si>
    <t>12V 36W, Class 1 Division 1 Group B 2,Globes 1x12W Quartz Lamp, Gray Finish, 120277347V, NiCd</t>
  </si>
  <si>
    <t>DOUBLE HEAD LAMP (Class I, Div I, Group C&amp;D)</t>
  </si>
  <si>
    <t>HDZ-6-36-C1D1GCD-2XF-1-12WQ</t>
  </si>
  <si>
    <t>100002115-001</t>
  </si>
  <si>
    <t>6V 36W, Class 1 Division 1 Group C &amp; D 2, Globes 1x12W Quartz Lamp, Gray Finish, 120277347V Input</t>
  </si>
  <si>
    <t>HDZ-12-42-C1D1GCD-2XF-1-12WQ-NC</t>
  </si>
  <si>
    <t>100002115-028</t>
  </si>
  <si>
    <t>12V 42W, Class 1 Division 1 Group C &amp; D 2, Globe 1x12W Halogen, Gray Finish, 120277347V, NiCd </t>
  </si>
  <si>
    <t>HDZ-12-60-C1D1GCD-2XF-1-120WQ</t>
  </si>
  <si>
    <t>100002115-010</t>
  </si>
  <si>
    <t>12V 60W, Class 1 Division 1 Group C&amp;D 2, Globes 1x12V 20W Halogen Lamp, Gray Finish, 120277347V</t>
  </si>
  <si>
    <t>HDZ-12-90-C1D1GCD-2XF-1-12WQ-NC</t>
  </si>
  <si>
    <t>100002115-084</t>
  </si>
  <si>
    <t>12V 90W, Class 1 Division 1 Group C&amp;D 2, Globes 1x12V 12W Halogen Lamp, Gray Finish, 120277347V</t>
  </si>
  <si>
    <t>HDZ-12-120-C1D1GCD-2XF-1-12WQ</t>
  </si>
  <si>
    <t>100002115-058</t>
  </si>
  <si>
    <t>12V 120W, Class 1 Division 1 Group C &amp; D 2, Globes 1x12W Halogen Lamps, Gray Finish, 120277347V</t>
  </si>
  <si>
    <t>HDZ-12-120-C1D1GCD-2XF-2-12WQ-TD-120V</t>
  </si>
  <si>
    <t>100002115-085</t>
  </si>
  <si>
    <t>12V 120W, Class 1 Division 1 Group C &amp; D 2, Globes 2x12W Halogen Lamps, Gray Finish, 120V, Time Delay</t>
  </si>
  <si>
    <t>DOUBLE HEAD LAMP (Class I, Div II, Group C&amp;D)</t>
  </si>
  <si>
    <t>HDZ-6-36-C1D2GCD-2XF-1-12WQ</t>
  </si>
  <si>
    <t>100002115-003</t>
  </si>
  <si>
    <t>6V 36W, Class 1 Division 2 Group C &amp; D, 2 Globes, 1x12W Quartz Lamp, Gray Finish, 277V</t>
  </si>
  <si>
    <t>HDZ-12-120-C1D2GCD-2XF-2-12WQ</t>
  </si>
  <si>
    <t>100002115-034</t>
  </si>
  <si>
    <t>12V 120W, Class 1 Division 2 Group C &amp; D, 2 Globes, 2x12W Lamps, Gray Finish, 120277347V</t>
  </si>
  <si>
    <t>HDZ-12-120-C1D2GCD-2XF-1-20WQ-TD-120</t>
  </si>
  <si>
    <t>100002115-040</t>
  </si>
  <si>
    <t>12V 120W Class 1 Division 2 Group C &amp; D, 2 Globes, 1x20W Halogen Lamps, Gray Finish, 120V, Time Delay</t>
  </si>
  <si>
    <t>HDZ-12-120-C1D2GCD-2XF-1-12WQ-TD-277</t>
  </si>
  <si>
    <t>100002115-051</t>
  </si>
  <si>
    <t>12V 120W Class 1 Division 2 Group C &amp; D, 2 Globes, 1x12W Wedge Base Lamp, Gray Finish, 277V, Time Delay</t>
  </si>
  <si>
    <t>HDZ-12-120-C1D2GCD-2XF-1-20WQ-TD-277</t>
  </si>
  <si>
    <t>100002115-052</t>
  </si>
  <si>
    <t>12V 120W Class 1 Division 2 Group C &amp; D, 2 Globes, 1x20W Halogen Lamps Each, Gray Finish, 277V, Time Delay</t>
  </si>
  <si>
    <t>DOUBLE HEAD LAMP (Class II, Div I, Group E,F&amp;G)</t>
  </si>
  <si>
    <t>HDZ-12-36-C2D1GE-2XF-2-12WH-TD-120</t>
  </si>
  <si>
    <t>100002115-094</t>
  </si>
  <si>
    <t>12V 36W, Class 2 Division 1 Group E, 2 Globes, 2x12W Halogen Lamps, Gray Finish, 1207V, Time Delay</t>
  </si>
  <si>
    <t>SINGLE FACE (Class I, Div I, Group B)</t>
  </si>
  <si>
    <t>HDZ-E C1D1GB 1EX W 5WLED-120</t>
  </si>
  <si>
    <t>100002105-025</t>
  </si>
  <si>
    <t>HDZ Exit, single face,  wall mount,  120v 5W LED E27 lamp, Class 1 Div 1 Group B</t>
  </si>
  <si>
    <t>HDZ-E C1D1GB 1EX W12V4WLED-12</t>
  </si>
  <si>
    <t>100002105-050</t>
  </si>
  <si>
    <t>HDZ Exit, single face,  wall mount,  12v 4 watt led single, Class 1 Div 1 Group B</t>
  </si>
  <si>
    <t>SINGLE FACE (Class I, Div I, Group B,C&amp;D)</t>
  </si>
  <si>
    <t>HDZE C1D1GCD 1EX C 5WLED-120</t>
  </si>
  <si>
    <t>100002105-027</t>
  </si>
  <si>
    <t>HDZ Exit, single face, ceiling mount, 120v 5W LED E27 lamp, Class 1 Div 1 Group C,D</t>
  </si>
  <si>
    <t xml:space="preserve">HDZE C1D1GCD 1EX W 5WLED-120 </t>
  </si>
  <si>
    <t>100002105-033</t>
  </si>
  <si>
    <t>HDZ Exit, single face, wall mount, 120v 5W LED E27 lamp, Class 1 Div 1 Group C,D</t>
  </si>
  <si>
    <t>HDZE C1D1GCD 1EX W 4WLED-12</t>
  </si>
  <si>
    <t>100002105-046</t>
  </si>
  <si>
    <t>HDZ Exit, single face,  wall mount,  12v 4w led, Class 1 Div 1 Group C,D</t>
  </si>
  <si>
    <t>HDZE C1D1GBCD 1EX W 5WLED-120</t>
  </si>
  <si>
    <t>100002105-061</t>
  </si>
  <si>
    <t>HDZ Exit, single face, wall mount, 120v 5w led lamp, Class 1 Div 1 Group B,C,D</t>
  </si>
  <si>
    <t>HDZE C1D1GB 1EX C 5WLED-120</t>
  </si>
  <si>
    <t>100002105-071</t>
  </si>
  <si>
    <t>HDZ Exit, single face, ceiling mount, 120v 5w led E27 lamp, Class 1 Div 1 Group B</t>
  </si>
  <si>
    <t>SINGLE FACE (Class I, Div II, Group B,C&amp;D)</t>
  </si>
  <si>
    <t>HDZE C1D2GBCD 1EX C 5WLED-120</t>
  </si>
  <si>
    <t>100002105-034</t>
  </si>
  <si>
    <t>HDZ Exit, single face, ceiling mount, 120v 5W LED E27 lamp, Class 1 Div 2 Group B,C,D</t>
  </si>
  <si>
    <t>HDZE C1D2GBCD 1EX W 5WLED-120</t>
  </si>
  <si>
    <t>100002105-053</t>
  </si>
  <si>
    <t>HDZ Exit, single face, wall mount, 120v 5w led lamp, Class 1 Div 2 Group B,C,D</t>
  </si>
  <si>
    <t>SINGLE FACE (Class I, Div II, Group C&amp;D)</t>
  </si>
  <si>
    <t>HDZE C1D2GCD 1EX C 5WLED-120</t>
  </si>
  <si>
    <t>100002105-007</t>
  </si>
  <si>
    <t>HDZ Exit, single face, ceiling mount, single face, 120v 5W LED E27 lamp , Class 1 Div 2 Group C,D</t>
  </si>
  <si>
    <t>HDZE C1D2GCD 1EX W 5WLED-120</t>
  </si>
  <si>
    <t>100002105-008</t>
  </si>
  <si>
    <t>HDZ Exit, single face, wall mount, single face, 120v 5W LED E27 lamp, Class 1 Div 2 Group C,D</t>
  </si>
  <si>
    <t>DOUBLE FACE (Class I, Div I, Group B,C&amp;D)</t>
  </si>
  <si>
    <t>HDZE C1D1GBCD 2EX W 5WLED-120</t>
  </si>
  <si>
    <t>100002105-056</t>
  </si>
  <si>
    <t>HDZ Exit, double face, wall mount, 120v 5w led lamp, Class 1 Div 1 Group B,C,D</t>
  </si>
  <si>
    <t>DOUBLE FACE (Class II, Div II, Group E,F&amp;G)</t>
  </si>
  <si>
    <t>HDZE C2D2GEFG 2EX C 5WLED-120</t>
  </si>
  <si>
    <t>100002105-069</t>
  </si>
  <si>
    <t>HDZ Exit, double face, ceiling mount, 120V 5W LED E27 LAMP, Class 2 Div 2 Group E,F,G</t>
  </si>
  <si>
    <t>HDZE C2D2GEFG 2EX P 5WLED-120</t>
  </si>
  <si>
    <t>100002105-070</t>
  </si>
  <si>
    <t>HDZ Exit, double face, pendant mount, 120V 5W LED E27 LAMP, Class 2 Div 2 Group E,F,G</t>
  </si>
  <si>
    <t>COMBO</t>
  </si>
  <si>
    <t>CONTACT FACTORY - MTO</t>
  </si>
  <si>
    <t>HWE 6 120 0</t>
  </si>
  <si>
    <t>BATTERY UNIT WHITE 6 VOLTS 120 WATTS NO HEADS</t>
  </si>
  <si>
    <t>HWE 6 200 0</t>
  </si>
  <si>
    <t>BATTERY UNIT WHITE 6 VOLTS 200 WATTS NO HEADS</t>
  </si>
  <si>
    <t>HWE 12 140 0</t>
  </si>
  <si>
    <t>BATTERY UNIT WHITE 12 VOLTS 140 WATTS NO HEADS</t>
  </si>
  <si>
    <t>HWE 12 160 0</t>
  </si>
  <si>
    <t>BATTERY UNIT WHITE 12 VOLTS 160 WATTS NO HEADS</t>
  </si>
  <si>
    <t>HWE 12 180 0</t>
  </si>
  <si>
    <t>BATTERY UNIT WHITE 12 VOLTS 180 WATTS NO HEADS</t>
  </si>
  <si>
    <t>HWE 12 360 0</t>
  </si>
  <si>
    <t>BATTERY UNIT WHITE 12 VOLTS 360 WATTS NO HEADS</t>
  </si>
  <si>
    <t>HWE 24 280 0</t>
  </si>
  <si>
    <t>BATTERY UNIT WHITE 24 VOLTS 280 WATTS NO HEADS</t>
  </si>
  <si>
    <t>HWE 24 360 0</t>
  </si>
  <si>
    <t>BATTERY UNIT WHITE 24 VOLTS 360 WATTS NO HEADS</t>
  </si>
  <si>
    <t>HWE 12 130 0 NC</t>
  </si>
  <si>
    <t>BATTERY UNIT WHITE 12 VOLTS 130 WATTS (NI-CD) NO HEADS</t>
  </si>
  <si>
    <t>HWE 12 200 0 NC</t>
  </si>
  <si>
    <t>BATTERY UNIT WHITE 12 VOLTS 200 WATTS (NI-CD) NO HEADS</t>
  </si>
  <si>
    <t>HWE 24 200 0 NC</t>
  </si>
  <si>
    <t>BATTERY UNIT WHITE 24 VOLTS 200 WATTS (NI-CD) NO HEADS</t>
  </si>
  <si>
    <t>3LR 6W</t>
  </si>
  <si>
    <t>THREE PAR36 HEAD WITH ONE 6W SEALED BEAM LED LAMP (12V &amp; 24V ONLY)</t>
  </si>
  <si>
    <t>3LR 9W</t>
  </si>
  <si>
    <t>THREE PAR36 HEAD WITH ONE 9W INCANDESCENT LAMP</t>
  </si>
  <si>
    <t>3LR 12W</t>
  </si>
  <si>
    <t>THREE PAR36 HEAD WITH ONE 12W INCANDESCENT LAMP (12V ONLY)</t>
  </si>
  <si>
    <t>3LR 18W</t>
  </si>
  <si>
    <t>THREE PAR36 HEAD WITH ONE 18W INCANDESCENT LAMP (12V &amp; 24V ONLY)</t>
  </si>
  <si>
    <t>3LR 20WQ</t>
  </si>
  <si>
    <t>THREE PAR36 HEAD WITH ONE 20W QUARTZ LAMP (12V ONLY)</t>
  </si>
  <si>
    <t>CASTEX 700</t>
  </si>
  <si>
    <t>Description (hazardous / wet)</t>
  </si>
  <si>
    <t>Class I, Division 1, Groups C-D, Class I, Division 2, Groups A,B,C and D; Class II, Division 1, Groups E, F &amp; G, Class II, Division 2, Groups F &amp; G, Class III</t>
  </si>
  <si>
    <t>HZCAS700SARHO120277V</t>
  </si>
  <si>
    <t>Edgelit exit, 5W self-powered, red led, surface/wall mount, gray finish, 120-277V</t>
  </si>
  <si>
    <t>HZCAS700SAGHO120277V</t>
  </si>
  <si>
    <t>Edgelit exit, 5W self-powered, green led, surface/wall mount, gray finish, 120-277V</t>
  </si>
  <si>
    <t>HZJBOX</t>
  </si>
  <si>
    <t>hazardous rated J-box</t>
  </si>
  <si>
    <t>HZPK12</t>
  </si>
  <si>
    <t>12" pendant stem (12" steel pipe, 3/4" NPT)</t>
  </si>
  <si>
    <t>CASTEX 800</t>
  </si>
  <si>
    <t>Description (Class I, Div 2)</t>
  </si>
  <si>
    <t>HZCAS800 SA LG1 615</t>
  </si>
  <si>
    <t>Hazardous LED exit combo, green letters, single face, 6V, 15W, gray, CLASS I, DIV 2</t>
  </si>
  <si>
    <t>HZCAS800 SA LR1 615</t>
  </si>
  <si>
    <t>Hazardous LED exit combo, red letters, single face, 6V, 15W, gray, CLASS I, DIV 2</t>
  </si>
  <si>
    <t>HZCAS800 SA LG2 612</t>
  </si>
  <si>
    <t>Hazardous LED exit combo, green letters, double face, 6V, 12W, gray, CLASS I, DIV 2</t>
  </si>
  <si>
    <t>HZCAS800 SA LR2 612</t>
  </si>
  <si>
    <t>1000008 61</t>
  </si>
  <si>
    <t>Hazardous LED exit combo, red letters, double face, 6V, 12W, gray, CLASS I, DIV 2</t>
  </si>
  <si>
    <t>HZCAS800 SA LG1 1215</t>
  </si>
  <si>
    <t>Hazardous LED exit combo, green letters, single face, 12V, 15W, gray, CLASS I, DIV 2</t>
  </si>
  <si>
    <t>HZCAS800 SA LR1 1215</t>
  </si>
  <si>
    <t>Hazardous LED exit combo, red letters, single face, 12V, 15W, gray, CLASS I, DIV 2</t>
  </si>
  <si>
    <t>HZCAS800 SA LG2 1212</t>
  </si>
  <si>
    <t>Hazardous LED exit combo, green letters, double face, 12V, 12W, gray, CLASS I, DIV 2</t>
  </si>
  <si>
    <t>HZCAS800 SA LR2 1212</t>
  </si>
  <si>
    <t>Hazardous LED exit combo, red letters, double face, 12V, 12W, gray, CLASS I, DIV 2</t>
  </si>
  <si>
    <t>internal heater for cold location operation</t>
  </si>
  <si>
    <t>NH</t>
  </si>
  <si>
    <t>no heads</t>
  </si>
  <si>
    <t>tamper proof hardware</t>
  </si>
  <si>
    <r>
      <t xml:space="preserve">INVERTERS     </t>
    </r>
    <r>
      <rPr>
        <b/>
        <sz val="18"/>
        <color theme="0"/>
        <rFont val="Arial"/>
        <family val="2"/>
      </rPr>
      <t>**Freight Not Included for Inverters**</t>
    </r>
  </si>
  <si>
    <t>NOVA</t>
  </si>
  <si>
    <t xml:space="preserve">800W </t>
  </si>
  <si>
    <r>
      <t xml:space="preserve">Description </t>
    </r>
    <r>
      <rPr>
        <sz val="12"/>
        <color rgb="FF000000"/>
        <rFont val="Calibri"/>
        <family val="2"/>
      </rPr>
      <t>(indoor)</t>
    </r>
  </si>
  <si>
    <t>NV-UAC-P-800W-120/120V-90</t>
  </si>
  <si>
    <t>100001501-751</t>
  </si>
  <si>
    <t xml:space="preserve">800W, 120V input, 120VAC output, pure sine wave, 90 minute runtime </t>
  </si>
  <si>
    <t>NV-UAC-P-800W-277/277V-90</t>
  </si>
  <si>
    <t>100001502-363</t>
  </si>
  <si>
    <t xml:space="preserve">800W, 277V input, 277VAC output, pure sine wave, 90 minute runtime </t>
  </si>
  <si>
    <t>fire alarm interface (specify type: open dry contact, closed dry contact or 6-24VDC)</t>
  </si>
  <si>
    <t>time delay (preset at 10 minutes)</t>
  </si>
  <si>
    <t xml:space="preserve">NOVA UAC-P 1500-2000W </t>
  </si>
  <si>
    <t>NV-UAC-P-1500W-120/120V-90</t>
  </si>
  <si>
    <t xml:space="preserve">1500W, 120V input, 120VAC output, pure sine wave, 90 minute runtime </t>
  </si>
  <si>
    <t>NV-UAC-P-1500W-277/277V-90</t>
  </si>
  <si>
    <t>100001503-216</t>
  </si>
  <si>
    <t xml:space="preserve">1500W, 277V input, 277VAC output, pure sine wave, 90 minute runtime </t>
  </si>
  <si>
    <t>NV-UAC-P-2000W-120/120V-90</t>
  </si>
  <si>
    <t>100001503-336</t>
  </si>
  <si>
    <t xml:space="preserve">2000W, 120V input, 120VAC output, pure sine wave, 90 minute runtime </t>
  </si>
  <si>
    <t>line cord/plug</t>
  </si>
  <si>
    <t>6KW - 17KW (single)</t>
  </si>
  <si>
    <t>NOVA 6KW (single)</t>
  </si>
  <si>
    <t>NOTE: 15% and 10%, contact factory.</t>
  </si>
  <si>
    <t>NV-6KW-120/120</t>
  </si>
  <si>
    <t>PW6.0A01BGN1</t>
  </si>
  <si>
    <t>6kW, 120v in, 120v out, 60Hz, UL924 Listed EM Lighting Inverter, UPS System. Includes: Main Input, Main Output Circuit Breakers, Internal Make Before Break Maintenance Bypass, (5 Form "C" Contacts, Batteries for 6kW, Powerwave, 90 min backup at full load. Dimensions: 39"W x 18"D x 68"H</t>
  </si>
  <si>
    <t>NV-6KW-120/208</t>
  </si>
  <si>
    <t>PW6.0A13BGN1</t>
  </si>
  <si>
    <t>6kW, 120v in, 208v out, 60Hz, UL924 Listed EM Lighting Inverter, UPS System. Includes: Main Input, Main Output Circuit Breakers, Internal Make Before Break Maintenance Bypass, (5 Form "C" Contacts, Batteries for 6kW, Powerwave, 90 min backup at full load. Dimensions: 39"W x 18"D x 68"H</t>
  </si>
  <si>
    <t>NV-6KW-120/240</t>
  </si>
  <si>
    <t>PW6.0A04BGN1</t>
  </si>
  <si>
    <t>6kW, 120v in, 240v out, 60Hz, UL924 Listed EM Lighting Inverter, UPS System. Includes: Main Input, Main Output Circuit Breakers, Internal Make Before Break Maintenance Bypass, (5 Form "C" Contacts, Batteries for 6kW, Powerwave, 90 min backup at full load. Dimensions: 39"W x 18"D x 68"H</t>
  </si>
  <si>
    <t>NV-6KW-120/277</t>
  </si>
  <si>
    <t>PW6.0A25BGN1</t>
  </si>
  <si>
    <t>6kW, 120v in, 277v out, 60Hz, UL924 Listed EM Lighting Inverter, UPS System. Includes: Main Input, Main Output Circuit Breakers, Internal Make Before Break Maintenance Bypass, (5 Form "C" Contacts, Batteries for 6kW, Powerwave, 90 min backup at full load. Dimensions: 39"W x 18"D x 68"H</t>
  </si>
  <si>
    <t>NV-6KW-208/120</t>
  </si>
  <si>
    <t>PW6.0B01BGN1</t>
  </si>
  <si>
    <t>6kW, 208v in, 120v out, 60Hz, UL924 Listed EM Lighting Inverter, UPS System. Includes: Main Input, Main Output Circuit Breakers, Internal Make Before Break Maintenance Bypass, (5 Form "C" Contacts, Batteries for 6kW, Powerwave, 90 min backup at full load. Dimensions: 39"W x 18"D x 68"H</t>
  </si>
  <si>
    <t>NV-6KW-208/208</t>
  </si>
  <si>
    <t>PW6.0B13BGN1</t>
  </si>
  <si>
    <t>6kW, 208v in, 208v out, 60Hz, UL924 Listed EM Lighting Inverter, UPS System. Includes: Main Input, Main Output Circuit Breakers, Internal Make Before Break Maintenance Bypass, (5 Form "C" Contacts, Batteries for 6kW, Powerwave, 90 min backup at full load. Dimensions: 39"W x 18"D x 68"H</t>
  </si>
  <si>
    <t>NV-6KW-208/240</t>
  </si>
  <si>
    <t>PW6.0B04BGN1</t>
  </si>
  <si>
    <t>6kW, 208v in, 240v out, 60Hz, UL924 Listed EM Lighting Inverter, UPS System. Includes: Main Input, Main Output Circuit Breakers, Internal Make Before Break Maintenance Bypass, (5 Form "C" Contacts, Batteries for 6kW, Powerwave, 90 min backup at full load. Dimensions: 39"W x 18"D x 68"H</t>
  </si>
  <si>
    <t>NV-6KW-208/277</t>
  </si>
  <si>
    <t>PW6.0B25BGN1</t>
  </si>
  <si>
    <t>6kW, 208v in, 277v out, 60Hz, UL924 Listed EM Lighting Inverter, UPS System. Includes: Main Input, Main Output Circuit Breakers, Internal Make Before Break Maintenance Bypass, (5 Form "C" Contacts, Batteries for 6kW, Powerwave, 90 min backup at full load. Dimensions: 39"W x 18"D x 68"H</t>
  </si>
  <si>
    <t>NV-6KW-240/120</t>
  </si>
  <si>
    <t>PW6.0D01BGN1</t>
  </si>
  <si>
    <t>6kW, 240v in, 120v out, 60Hz, UL924 Listed EM Lighting Inverter, UPS System. Includes: Main Input, Main Output Circuit Breakers, Internal Make Before Break Maintenance Bypass, (5 Form "C" Contacts, Batteries for 6kW, Powerwave, 90 min backup at full load. Dimensions: 39"W x 18"D x 68"H</t>
  </si>
  <si>
    <t>NV-6KW-240/208</t>
  </si>
  <si>
    <t>PW6.0D13BGN1</t>
  </si>
  <si>
    <t>6kW, 240v in, 208v out, 60Hz, UL924 Listed EM Lighting Inverter, UPS System. Includes: Main Input, Main Output Circuit Breakers, Internal Make Before Break Maintenance Bypass, (5 Form "C" Contacts, Batteries for 6kW, Powerwave, 90 min backup at full load. Dimensions: 39"W x 18"D x 68"H</t>
  </si>
  <si>
    <t>NV-6KW-240/240</t>
  </si>
  <si>
    <t>PW6.0D04BGN1</t>
  </si>
  <si>
    <t>6kW, 240v in, 240v out, 60Hz, UL924 Listed EM Lighting Inverter, UPS System. Includes: Main Input, Main Output Circuit Breakers, Internal Make Before Break Maintenance Bypass, (5 Form "C" Contacts, Batteries for 6kW, Powerwave, 90 min backup at full load. Dimensions: 39"W x 18"D x 68"H</t>
  </si>
  <si>
    <t>NV-6KW-240/277</t>
  </si>
  <si>
    <t>PW6.0D25BGN1</t>
  </si>
  <si>
    <t>6kW, 240v in, 277v out, 60Hz, UL924 Listed EM Lighting Inverter, UPS System. Includes: Main Input, Main Output Circuit Breakers, Internal Make Before Break Maintenance Bypass, (5 Form "C" Contacts, Batteries for 6kW, Powerwave, 90 min backup at full load. Dimensions: 39"W x 18"D x 68"H</t>
  </si>
  <si>
    <t>NV-6KW-277/120</t>
  </si>
  <si>
    <t>PW6.0R01BGN1</t>
  </si>
  <si>
    <t>6kW, 277v in, 120v out, 60Hz, UL924 Listed EM Lighting Inverter, UPS System. Includes: Main Input, Main Output Circuit Breakers, Internal Make Before Break Maintenance Bypass, (5 Form "C" Contacts, Batteries for 6kW, Powerwave, 90 min backup at full load. Dimensions: 39"W x 18"D x 68"H</t>
  </si>
  <si>
    <t>NV-6KW-277/208</t>
  </si>
  <si>
    <t>PW6.0R13BGN1</t>
  </si>
  <si>
    <t>6kW, 277v in, 208v out, 60Hz, UL924 Listed EM Lighting Inverter, UPS System. Includes: Main Input, Main Output Circuit Breakers, Internal Make Before Break Maintenance Bypass, (5 Form "C" Contacts, Batteries for 6kW, Powerwave, 90 min backup at full load. Dimensions: 39"W x 18"D x 68"H</t>
  </si>
  <si>
    <t>NV-6KW-277/240</t>
  </si>
  <si>
    <t>PW6.0R04BGN1</t>
  </si>
  <si>
    <t>6kW, 277v in, 240v out, 60Hz, UL924 Listed EM Lighting Inverter, UPS System. Includes: Main Input, Main Output Circuit Breakers, Internal Make Before Break Maintenance Bypass, (5 Form "C" Contacts, Batteries for 6kW, Powerwave, 90 min backup at full load. Dimensions: 39"W x 18"D x 68"H</t>
  </si>
  <si>
    <t>NV-6KW-277/277</t>
  </si>
  <si>
    <t>PW6.0R25BGN1</t>
  </si>
  <si>
    <t>6kW, 277v in, 277v out, 60Hz, UL924 Listed EM Lighting Inverter, UPS System. Includes: Main Input, Main Output Circuit Breakers, Internal Make Before Break Maintenance Bypass, (5 Form "C" Contacts, Batteries for 6kW, Powerwave, 90 min backup at full load. Dimensions: 39"W x 18"D x 68"H</t>
  </si>
  <si>
    <t>NOVA 8KW (single)</t>
  </si>
  <si>
    <t>NV-8KW-120/120</t>
  </si>
  <si>
    <t>PW8.0A01BGN1</t>
  </si>
  <si>
    <t>8kW, 120v in, 120v out, 60Hz, UL924 Listed EM Lighting Inverter, UPS System. Includes: Main Input, Main Output Circuit Breakers, Internal Make Before Break Maintenance Bypass, (5 Form "C" Contacts, Batteries for 8kW, Powerwave, 90 min backup at full load.  Dimensions: 39"W x 18"D x 68"H</t>
  </si>
  <si>
    <t>NV-8KW-120/208</t>
  </si>
  <si>
    <t>PW8.0A13BGN1</t>
  </si>
  <si>
    <t>8kW, 120v in, 208v out, 60Hz, UL924 Listed EM Lighting Inverter, UPS System. Includes: Main Input, Main Output Circuit Breakers, Internal Make Before Break Maintenance Bypass, (5 Form "C" Contacts, Batteries for 8kW, Powerwave, 90 min backup at full load.  Dimensions: 39"W x 18"D x 68"H</t>
  </si>
  <si>
    <t>NV-8KW-120/240</t>
  </si>
  <si>
    <t>PW8.0A04BGN1</t>
  </si>
  <si>
    <t>8kW, 120v in, 240v out, 60Hz, UL924 Listed EM Lighting Inverter, UPS System. Includes: Main Input, Main Output Circuit Breakers, Internal Make Before Break Maintenance Bypass, (5 Form "C" Contacts, Batteries for 8kW, Powerwave, 90 min backup at full load.  Dimensions: 39"W x 18"D x 68"H</t>
  </si>
  <si>
    <t>NV-8KW-120/277</t>
  </si>
  <si>
    <t>PW8.0A25BGN1</t>
  </si>
  <si>
    <t>8kW, 120v in, 277v out, 60Hz, UL924 Listed EM Lighting Inverter, UPS System. Includes: Main Input, Main Output Circuit Breakers, Internal Make Before Break Maintenance Bypass, (5 Form "C" Contacts, Batteries for 8kW, Powerwave, 90 min backup at full load.  Dimensions: 39"W x 18"D x 68"H</t>
  </si>
  <si>
    <t>NV-8KW-208/120</t>
  </si>
  <si>
    <t>PW8.0B01BGN1</t>
  </si>
  <si>
    <t>8kW, 208v in, 120v out, 60Hz, UL924 Listed EM Lighting Inverter, UPS System. Includes: Main Input, Main Output Circuit Breakers, Internal Make Before Break Maintenance Bypass, (5 Form "C" Contacts, Batteries for 8kW, Powerwave, 90 min backup at full load.  Dimensions: 39"W x 18"D x 68"H</t>
  </si>
  <si>
    <t>NV-8KW-208/208</t>
  </si>
  <si>
    <t>PW8.0B13BGN1</t>
  </si>
  <si>
    <t>8kW, 208v in, 208v out, 60Hz, UL924 Listed EM Lighting Inverter, UPS System. Includes: Main Input, Main Output Circuit Breakers, Internal Make Before Break Maintenance Bypass, (5 Form "C" Contacts, Batteries for 8kW, Powerwave, 90 min backup at full load.  Dimensions: 39"W x 18"D x 68"H</t>
  </si>
  <si>
    <t>NV-8KW-208/240</t>
  </si>
  <si>
    <t>PW8.0B04BGN1</t>
  </si>
  <si>
    <t>8kW, 208v in, 240v out, 60Hz, UL924 Listed EM Lighting Inverter, UPS System. Includes: Main Input, Main Output Circuit Breakers, Internal Make Before Break Maintenance Bypass, (5 Form "C" Contacts, Batteries for 8kW, Powerwave, 90 min backup at full load.  Dimensions: 39"W x 18"D x 68"H</t>
  </si>
  <si>
    <t>NV-8KW-208/277</t>
  </si>
  <si>
    <t>PW8.0B25BGN1</t>
  </si>
  <si>
    <t>NV-8KW-240/120</t>
  </si>
  <si>
    <t>PW8.0D01BGN1</t>
  </si>
  <si>
    <t>8kW, 240v in, 120v out, 60Hz, UL924 Listed EM Lighting Inverter, UPS System. Includes: Main Input, Main Output Circuit Breakers, Internal Make Before Break Maintenance Bypass, (5 Form "C" Contacts, Batteries for 8kW, Powerwave, 90 min backup at full load.  Dimensions: 39"W x 18"D x 68"H</t>
  </si>
  <si>
    <t>NV-8KW-240/208</t>
  </si>
  <si>
    <t>PW8.0D13BGN1</t>
  </si>
  <si>
    <t>8kW, 240v in, 208v out, 60Hz, UL924 Listed EM Lighting Inverter, UPS System. Includes: Main Input, Main Output Circuit Breakers, Internal Make Before Break Maintenance Bypass, (5 Form "C" Contacts, Batteries for 8kW, Powerwave, 90 min backup at full load.  Dimensions: 39"W x 18"D x 68"H</t>
  </si>
  <si>
    <t>NV-8KW-240/240</t>
  </si>
  <si>
    <t>PW8.0D04BGN1</t>
  </si>
  <si>
    <t>8kW, 240v in, 240v out, 60Hz, UL924 Listed EM Lighting Inverter, UPS System. Includes: Main Input, Main Output Circuit Breakers, Internal Make Before Break Maintenance Bypass, (5 Form "C" Contacts, Batteries for 8kW, Powerwave, 90 min backup at full load.  Dimensions: 39"W x 18"D x 68"H</t>
  </si>
  <si>
    <t>NV-8KW-240/277</t>
  </si>
  <si>
    <t>PW8.0D25BGN1</t>
  </si>
  <si>
    <t>8kW, 240v in, 277v out, 60Hz, UL924 Listed EM Lighting Inverter, UPS System. Includes: Main Input, Main Output Circuit Breakers, Internal Make Before Break Maintenance Bypass, (5 Form "C" Contacts, Batteries for 8kW, Powerwave, 90 min backup at full load.  Dimensions: 39"W x 18"D x 68"H</t>
  </si>
  <si>
    <t>NV-8KW-277/240</t>
  </si>
  <si>
    <t>PW8.0R01BGN1</t>
  </si>
  <si>
    <t>8kW, 277v in, 240v out, 60Hz, UL924 Listed EM Lighting Inverter, UPS System. Includes: Main Input, Main Output Circuit Breakers, Internal Make Before Break Maintenance Bypass, (5 Form "C" Contacts, Batteries for 8kW, Powerwave, 90 min backup at full load.  Dimensions: 39"W x 18"D x 68"H</t>
  </si>
  <si>
    <t>NV-8KW-277/208</t>
  </si>
  <si>
    <t>PW8.0R13BGN1</t>
  </si>
  <si>
    <t>8kW, 277v in, 208v out, 60Hz, UL924 Listed EM Lighting Inverter, UPS System. Includes: Main Input, Main Output Circuit Breakers, Internal Make Before Break Maintenance Bypass, (5 Form "C" Contacts, Batteries for 8kW, Powerwave, 90 min backup at full load.  Dimensions: 39"W x 18"D x 68"H</t>
  </si>
  <si>
    <t>PW8.0R04BGN1</t>
  </si>
  <si>
    <t>NV-8KW-277/277</t>
  </si>
  <si>
    <t>PW8.0R25BGN1</t>
  </si>
  <si>
    <t>8kW, 277v in, 277v out, 60Hz, UL924 Listed EM Lighting Inverter, UPS System. Includes: Main Input, Main Output Circuit Breakers, Internal Make Before Break Maintenance Bypass, (5 Form "C" Contacts, Batteries for 8kW, Powerwave, 90 min backup at full load.  Dimensions: 39"W x 18"D x 68"H</t>
  </si>
  <si>
    <t>NOVA 10KW (single)</t>
  </si>
  <si>
    <t>NV-10KW-120/120</t>
  </si>
  <si>
    <t>PW010A01BGN1</t>
  </si>
  <si>
    <t>10kW, 120v in, 120v out, 60Hz, UL924 EM Lighting Inverter, UPS System. Includes:  Main Input, Main Output Circuit Breakers, Internal Make Before Break Maintenance Bypass, (5 Form "C" Contacts, Batteries for 10kW, Powerwave, 90 min backup at full load. Dimentions: 51"W x 30.5"D x 70"H</t>
  </si>
  <si>
    <t>NV-10KW-120/208</t>
  </si>
  <si>
    <t>PW010A13BGN1</t>
  </si>
  <si>
    <t>10kW, 120v in, 208v out, 60Hz, UL924 EM Lighting Inverter, UPS System. Includes:  Main Input, Main Output Circuit Breakers, Internal Make Before Break Maintenance Bypass, (5 Form "C" Contacts, Batteries for 10kW, Powerwave, 90 min backup at full load. Dimentions: 51"W x 30.5"D x 70"H</t>
  </si>
  <si>
    <t>NV-10KW-120/240</t>
  </si>
  <si>
    <t>PW010A04BGN1</t>
  </si>
  <si>
    <t>10kW, 120v in, 240v out, 60Hz, UL924 EM Lighting Inverter, UPS System. Includes:  Main Input, Main Output Circuit Breakers, Internal Make Before Break Maintenance Bypass, (5 Form "C" Contacts, Batteries for 10kW, Powerwave, 90 min backup at full load. Dimentions: 51"W x 30.5"D x 70"H</t>
  </si>
  <si>
    <t>NV-10KW-120/277</t>
  </si>
  <si>
    <t>PW010A25BGN1</t>
  </si>
  <si>
    <t>NV-10KW-208/120</t>
  </si>
  <si>
    <t>PW010B01BGN1</t>
  </si>
  <si>
    <t>10kW, 208v in, 120v out, 60Hz, UL924 EM Lighting Inverter, UPS System. Includes:  Main Input, Main Output Circuit Breakers, Internal Make Before Break Maintenance Bypass, (5 Form "C" Contacts, Batteries for 10kW, Powerwave, 90 min backup at full load. Dimentions: 51"W x 30.5"D x 70"H</t>
  </si>
  <si>
    <t>NV-10KW-208/208</t>
  </si>
  <si>
    <t>PW010B13BGN1</t>
  </si>
  <si>
    <t>10kW, 208v in, 208v out, 60Hz, UL924 EM Lighting Inverter, UPS System. Includes:  Main Input, Main Output Circuit Breakers, Internal Make Before Break Maintenance Bypass, (5 Form "C" Contacts, Batteries for 10kW, Powerwave, 90 min backup at full load. Dimentions: 51"W x 30.5"D x 70"H</t>
  </si>
  <si>
    <t>NV-10KW-208/240</t>
  </si>
  <si>
    <t>PW010B04BGN1</t>
  </si>
  <si>
    <t>10kW, 208v in, 240v out, 60Hz, UL924 EM Lighting Inverter, UPS System. Includes:  Main Input, Main Output Circuit Breakers, Internal Make Before Break Maintenance Bypass, (5 Form "C" Contacts, Batteries for 10kW, Powerwave, 90 min backup at full load. Dimentions: 51"W x 30.5"D x 70"H</t>
  </si>
  <si>
    <t>NV-10KW-208/277</t>
  </si>
  <si>
    <t>PW010B25BGN1</t>
  </si>
  <si>
    <t>10kW, 208v in, 277v out, 60Hz, UL924 EM Lighting Inverter, UPS System. Includes:  Main Input, Main Output Circuit Breakers, Internal Make Before Break Maintenance Bypass, (5 Form "C" Contacts, Batteries for 10kW, Powerwave, 90 min backup at full load. Dimentions: 51"W x 30.5"D x 70"H</t>
  </si>
  <si>
    <t>NV-10KW-240/120</t>
  </si>
  <si>
    <t>PW010D01BGN1</t>
  </si>
  <si>
    <t>10kW, 240v in, 120v out, 60Hz, UL924 EM Lighting Inverter, UPS System. Includes:  Main Input, Main Output Circuit Breakers, Internal Make Before Break Maintenance Bypass, (5 Form "C" Contacts, Batteries for 10kW, Powerwave, 90 min backup at full load. Dimentions: 51"W x 30.5"D x 70"H</t>
  </si>
  <si>
    <t>NV-10KW-240/208</t>
  </si>
  <si>
    <t>PW010D13BGN1</t>
  </si>
  <si>
    <t>10kW, 240v in, 208v out, 60Hz, UL924 EM Lighting Inverter, UPS System. Includes:  Main Input, Main Output Circuit Breakers, Internal Make Before Break Maintenance Bypass, (5 Form "C" Contacts, Batteries for 10kW, Powerwave, 90 min backup at full load. Dimentions: 51"W x 30.5"D x 70"H</t>
  </si>
  <si>
    <t>NV-10KW-240/240</t>
  </si>
  <si>
    <t>PW010D04BGN1</t>
  </si>
  <si>
    <t>10kW, 240v in, 240v out, 60Hz, UL924 EM Lighting Inverter, UPS System. Includes:  Main Input, Main Output Circuit Breakers, Internal Make Before Break Maintenance Bypass, (5 Form "C" Contacts, Batteries for 10kW, Powerwave, 90 min backup at full load. Dimentions: 51"W x 30.5"D x 70"H</t>
  </si>
  <si>
    <t>NV-10KW-240/277</t>
  </si>
  <si>
    <t>PW010D25BGN1</t>
  </si>
  <si>
    <t>10kW, 240v in, 277v out, 60Hz, UL924 EM Lighting Inverter, UPS System. Includes:  Main Input, Main Output Circuit Breakers, Internal Make Before Break Maintenance Bypass, (5 Form "C" Contacts, Batteries for 10kW, Powerwave, 90 min backup at full load. Dimentions: 51"W x 30.5"D x 70"H</t>
  </si>
  <si>
    <t>NV-10KW-277/120</t>
  </si>
  <si>
    <t>PW010R01BGN1</t>
  </si>
  <si>
    <t>10kW, 277v in, 120v out, 60Hz, UL924 EM Lighting Inverter, UPS System. Includes:  Main Input, Main Output Circuit Breakers, Internal Make Before Break Maintenance Bypass, (5 Form "C" Contacts, Batteries for 10kW, Powerwave, 90 min backup at full load. Dimentions: 51"W x 30.5"D x 70"H</t>
  </si>
  <si>
    <t>NV-10KW-277/208</t>
  </si>
  <si>
    <t>PW010R13BGN1</t>
  </si>
  <si>
    <t>10kW, 277v in, 208v out, 60Hz, UL924 EM Lighting Inverter, UPS System. Includes:  Main Input, Main Output Circuit Breakers, Internal Make Before Break Maintenance Bypass, (5 Form "C" Contacts, Batteries for 10kW, Powerwave, 90 min backup at full load. Dimentions: 51"W x 30.5"D x 70"H</t>
  </si>
  <si>
    <t>NV-10KW-277/240</t>
  </si>
  <si>
    <t>PW010R04BGN1</t>
  </si>
  <si>
    <t>10kW, 277v in, 240v out, 60Hz, UL924 EM Lighting Inverter, UPS System. Includes:  Main Input, Main Output Circuit Breakers, Internal Make Before Break Maintenance Bypass, (5 Form "C" Contacts, Batteries for 10kW, Powerwave, 90 min backup at full load. Dimentions: 51"W x 30.5"D x 70"H</t>
  </si>
  <si>
    <t>NV-10KW-277/277</t>
  </si>
  <si>
    <t>PW010R25BGN1</t>
  </si>
  <si>
    <t>10kW, 277v in, 277v out, 60Hz, UL924 EM Lighting Inverter, UPS System. Includes:  Main Input, Main Output Circuit Breakers, Internal Make Before Break Maintenance Bypass, (5 Form "C" Contacts, Batteries for 10kW, Powerwave, 90 min backup at full load. Dimentions: 51"W x 30.5"D x 70"H</t>
  </si>
  <si>
    <t>NOVA 15KW (single)</t>
  </si>
  <si>
    <t>NV-15KW-120/120</t>
  </si>
  <si>
    <t>PW015A01BGN1</t>
  </si>
  <si>
    <t>15kW, 120v in, 120v out, 60Hz, UL924 EM Lighting Inverter, UPS System. Includes: Main Input, Main Output Circuit Breakers, Internal Make Before Break Maintenance Bypass, (5 Form "C" Contacts, Batteries for 15kW, Powerwave, 90 min backup at full load.  Dimentions: 51"W x 30.5"D x 70"H</t>
  </si>
  <si>
    <t>NV-15KW-120/208</t>
  </si>
  <si>
    <t>PW015A13BGN1</t>
  </si>
  <si>
    <t>15kW, 120v in, 208v out, 60Hz, UL924 EM Lighting Inverter, UPS System. Includes: Main Input, Main Output Circuit Breakers, Internal Make Before Break Maintenance Bypass, (5 Form "C" Contacts, Batteries for 15kW, Powerwave, 90 min backup at full load.  Dimentions: 51"W x 30.5"D x 70"H</t>
  </si>
  <si>
    <t>NV-15KW-120/240</t>
  </si>
  <si>
    <t>PW015A04BGN1</t>
  </si>
  <si>
    <t>15kW, 120v in, 240v out, 60Hz, UL924 EM Lighting Inverter, UPS System. Includes: Main Input, Main Output Circuit Breakers, Internal Make Before Break Maintenance Bypass, (5 Form "C" Contacts, Batteries for 15kW, Powerwave, 90 min backup at full load.  Dimentions: 51"W x 30.5"D x 70"H</t>
  </si>
  <si>
    <t>NV-15KW-120/277</t>
  </si>
  <si>
    <t>PW015A25BGN1</t>
  </si>
  <si>
    <t>15kW, 120v in, 277v out, 60Hz, UL924 EM Lighting Inverter, UPS System. Includes: Main Input, Main Output Circuit Breakers, Internal Make Before Break Maintenance Bypass, (5 Form "C" Contacts, Batteries for 15kW, Powerwave, 90 min backup at full load.  Dimentions: 51"W x 30.5"D x 70"H</t>
  </si>
  <si>
    <t>NV-15KW-208/120</t>
  </si>
  <si>
    <t>PW015B01BGN1</t>
  </si>
  <si>
    <t>15kW, 208v in, 120v out, 60Hz, UL924 EM Lighting Inverter, UPS System. Includes: Main Input, Main Output Circuit Breakers, Internal Make Before Break Maintenance Bypass, (5 Form "C" Contacts, Batteries for 15kW, Powerwave, 90 min backup at full load.  Dimentions: 51"W x 30.5"D x 70"H</t>
  </si>
  <si>
    <t>NV-15KW-208/208</t>
  </si>
  <si>
    <t>PW015B13BGN1</t>
  </si>
  <si>
    <t>15kW, 208v in, 208v out, 60Hz, UL924 EM Lighting Inverter, UPS System. Includes: Main Input, Main Output Circuit Breakers, Internal Make Before Break Maintenance Bypass, (5 Form "C" Contacts, Batteries for 15kW, Powerwave, 90 min backup at full load.  Dimentions: 51"W x 30.5"D x 70"H</t>
  </si>
  <si>
    <t>NV-15KW-208/240</t>
  </si>
  <si>
    <t>PW015B04BGN1</t>
  </si>
  <si>
    <t>15kW, 208v in, 240v out, 60Hz, UL924 EM Lighting Inverter, UPS System. Includes: Main Input, Main Output Circuit Breakers, Internal Make Before Break Maintenance Bypass, (5 Form "C" Contacts, Batteries for 15kW, Powerwave, 90 min backup at full load.  Dimentions: 51"W x 30.5"D x 70"H</t>
  </si>
  <si>
    <t>NV-15KW-208/277</t>
  </si>
  <si>
    <t>PW015B25BGN1</t>
  </si>
  <si>
    <t>15kW, 208v in, 277v out, 60Hz, UL924 EM Lighting Inverter, UPS System. Includes: Main Input, Main Output Circuit Breakers, Internal Make Before Break Maintenance Bypass, (5 Form "C" Contacts, Batteries for 15kW, Powerwave, 90 min backup at full load.  Dimentions: 51"W x 30.5"D x 70"H</t>
  </si>
  <si>
    <t>NV-15KW-240/120</t>
  </si>
  <si>
    <t>PW015D01BGN1</t>
  </si>
  <si>
    <t>15kW, 240v in, 120v out, 60Hz, UL924 EM Lighting Inverter, UPS System. Includes: Main Input, Main Output Circuit Breakers, Internal Make Before Break Maintenance Bypass, (5 Form "C" Contacts, Batteries for 15kW, Powerwave, 90 min backup at full load.  Dimentions: 51"W x 30.5"D x 70"H</t>
  </si>
  <si>
    <t>NV-15KW-240/208</t>
  </si>
  <si>
    <t>PW015D13BGN1</t>
  </si>
  <si>
    <t>15kW, 240v in, 208v out, 60Hz, UL924 EM Lighting Inverter, UPS System. Includes: Main Input, Main Output Circuit Breakers, Internal Make Before Break Maintenance Bypass, (5 Form "C" Contacts, Batteries for 15kW, Powerwave, 90 min backup at full load.  Dimentions: 51"W x 30.5"D x 70"H</t>
  </si>
  <si>
    <t>NV-15KW-240/240</t>
  </si>
  <si>
    <t>PW015D04BGN1</t>
  </si>
  <si>
    <t>15kW, 240v in, 240v out, 60Hz, UL924 EM Lighting Inverter, UPS System. Includes: Main Input, Main Output Circuit Breakers, Internal Make Before Break Maintenance Bypass, (5 Form "C" Contacts, Batteries for 15kW, Powerwave, 90 min backup at full load.  Dimentions: 51"W x 30.5"D x 70"H</t>
  </si>
  <si>
    <t>NV-15KW-240/277</t>
  </si>
  <si>
    <t>PW015D25BGN1</t>
  </si>
  <si>
    <t>15kW, 240v in, 277v out, 60Hz, UL924 EM Lighting Inverter, UPS System. Includes: Main Input, Main Output Circuit Breakers, Internal Make Before Break Maintenance Bypass, (5 Form "C" Contacts, Batteries for 15kW, Powerwave, 90 min backup at full load.  Dimentions: 51"W x 30.5"D x 70"H</t>
  </si>
  <si>
    <t>NV-15KW-277/120</t>
  </si>
  <si>
    <t>PW015R01BGN1</t>
  </si>
  <si>
    <t>15kW, 277v in, 120v out, 60Hz, UL924 EM Lighting Inverter, UPS System. Includes: Main Input, Main Output Circuit Breakers, Internal Make Before Break Maintenance Bypass, (5 Form "C" Contacts, Batteries for 15kW, Powerwave, 90 min backup at full load.  Dimentions: 51"W x 30.5"D x 70"H</t>
  </si>
  <si>
    <t>NV-15KW-277/208</t>
  </si>
  <si>
    <t>PW015R13BGN1</t>
  </si>
  <si>
    <t>15kW, 277v in, 208v out, 60Hz, UL924 EM Lighting Inverter, UPS System. Includes: Main Input, Main Output Circuit Breakers, Internal Make Before Break Maintenance Bypass, (5 Form "C" Contacts, Batteries for 15kW, Powerwave, 90 min backup at full load.  Dimentions: 51"W x 30.5"D x 70"H</t>
  </si>
  <si>
    <t>NV-15KW-277/240</t>
  </si>
  <si>
    <t>PW015R04BGN1</t>
  </si>
  <si>
    <t>15kW, 277v in, 240v out, 60Hz, UL924 EM Lighting Inverter, UPS System. Includes: Main Input, Main Output Circuit Breakers, Internal Make Before Break Maintenance Bypass, (5 Form "C" Contacts, Batteries for 15kW, Powerwave, 90 min backup at full load.  Dimentions: 51"W x 30.5"D x 70"H</t>
  </si>
  <si>
    <t>NV-15KW-277/277</t>
  </si>
  <si>
    <t>PW015R25BGN1</t>
  </si>
  <si>
    <t>15kW, 277v in, 277v out, 60Hz, UL924 EM Lighting Inverter, UPS System. Includes: Main Input, Main Output Circuit Breakers, Internal Make Before Break Maintenance Bypass, (5 Form "C" Contacts, Batteries for 15kW, Powerwave, 90 min backup at full load.  Dimentions: 51"W x 30.5"D x 70"H</t>
  </si>
  <si>
    <t>NOVA 17KW (single)</t>
  </si>
  <si>
    <t>NV-17KW-120/120</t>
  </si>
  <si>
    <t>PW017A01BGN1</t>
  </si>
  <si>
    <t>17kW, 120v in, 120v out, 60Hz, UL924 EM Lighting Inverter, UPS System. Includes: Main Input, Main Output Circuit Breakers, Internal Make Before Break Maintenance Bypass, (5 Form "C" Contacts, Batteries for 17kW, Powerwave, 90 min backup at full load. Dimentions: 51"W x 30.5"D x 70"H</t>
  </si>
  <si>
    <t>NV-17KW-120/208</t>
  </si>
  <si>
    <t>PW017A13BGN1</t>
  </si>
  <si>
    <t>17kW, 120v in, 208v out, 60Hz, UL924 EM Lighting Inverter, UPS System. Includes: Main Input, Main Output Circuit Breakers, Internal Make Before Break Maintenance Bypass, (5 Form "C" Contacts, Batteries for 17kW, Powerwave, 90 min backup at full load. Dimentions: 51"W x 30.5"D x 70"H</t>
  </si>
  <si>
    <t>NV-17KW-120/240</t>
  </si>
  <si>
    <t>PW017A04BGN1</t>
  </si>
  <si>
    <t>17kW, 120v in, 240v out, 60Hz, UL924 EM Lighting Inverter, UPS System. Includes: Main Input, Main Output Circuit Breakers, Internal Make Before Break Maintenance Bypass, (5 Form "C" Contacts, Batteries for 17kW, Powerwave, 90 min backup at full load. Dimentions: 51"W x 30.5"D x 70"H</t>
  </si>
  <si>
    <t>NV-17KW-120/277</t>
  </si>
  <si>
    <t>PW017A25BGN1</t>
  </si>
  <si>
    <t>17kW, 120v in, 277v out, 60Hz, UL924 EM Lighting Inverter, UPS System. Includes: Main Input, Main Output Circuit Breakers, Internal Make Before Break Maintenance Bypass, (5 Form "C" Contacts, Batteries for 17kW, Powerwave, 90 min backup at full load. Dimentions: 51"W x 30.5"D x 70"H</t>
  </si>
  <si>
    <t>NV-17KW-208/120</t>
  </si>
  <si>
    <t>PW017B01BGN1</t>
  </si>
  <si>
    <t>17kW, 208v in, 120v out, 60Hz, UL924 EM Lighting Inverter, UPS System. Includes: Main Input, Main Output Circuit Breakers, Internal Make Before Break Maintenance Bypass, (5 Form "C" Contacts, Batteries for 17kW, Powerwave, 90 min backup at full load. Dimentions: 51"W x 30.5"D x 70"H</t>
  </si>
  <si>
    <t>NV-17KW-208/208</t>
  </si>
  <si>
    <t>PW017B13BGN1</t>
  </si>
  <si>
    <t>17kW, 208v in, 208v out, 60Hz, UL924 EM Lighting Inverter, UPS System. Includes: Main Input, Main Output Circuit Breakers, Internal Make Before Break Maintenance Bypass, (5 Form "C" Contacts, Batteries for 17kW, Powerwave, 90 min backup at full load. Dimentions: 51"W x 30.5"D x 70"H</t>
  </si>
  <si>
    <t>NV-17KW-208/240</t>
  </si>
  <si>
    <t>PW017B04BGN1</t>
  </si>
  <si>
    <t>17kW, 208v in, 240v out, 60Hz, UL924 EM Lighting Inverter, UPS System. Includes: Main Input, Main Output Circuit Breakers, Internal Make Before Break Maintenance Bypass, (5 Form "C" Contacts, Batteries for 17kW, Powerwave, 90 min backup at full load. Dimentions: 51"W x 30.5"D x 70"H</t>
  </si>
  <si>
    <t>NV-17KW-208/277</t>
  </si>
  <si>
    <t>PW017B25BGN1</t>
  </si>
  <si>
    <t>17kW, 208v in, 277v out, 60Hz, UL924 EM Lighting Inverter, UPS System. Includes: Main Input, Main Output Circuit Breakers, Internal Make Before Break Maintenance Bypass, (5 Form "C" Contacts, Batteries for 17kW, Powerwave, 90 min backup at full load. Dimentions: 51"W x 30.5"D x 70"H</t>
  </si>
  <si>
    <t>NV-17KW-240/120</t>
  </si>
  <si>
    <t>PW017D01BGN1</t>
  </si>
  <si>
    <t>17kW, 240v in, 120v out, 60Hz, UL924 EM Lighting Inverter, UPS System. Includes: Main Input, Main Output Circuit Breakers, Internal Make Before Break Maintenance Bypass, (5 Form "C" Contacts, Batteries for 17kW, Powerwave, 90 min backup at full load. Dimentions: 51"W x 30.5"D x 70"H</t>
  </si>
  <si>
    <t>NV-17KW-240/208</t>
  </si>
  <si>
    <t>PW017D13BGN1</t>
  </si>
  <si>
    <t>17kW, 240v in, 208v out, 60Hz, UL924 EM Lighting Inverter, UPS System. Includes: Main Input, Main Output Circuit Breakers, Internal Make Before Break Maintenance Bypass, (5 Form "C" Contacts, Batteries for 17kW, Powerwave, 90 min backup at full load. Dimentions: 51"W x 30.5"D x 70"H</t>
  </si>
  <si>
    <t>NV-17KW-240/240</t>
  </si>
  <si>
    <t>PW017D04BGN1</t>
  </si>
  <si>
    <t>17kW, 240v in, 240v out, 60Hz, UL924 EM Lighting Inverter, UPS System. Includes: Main Input, Main Output Circuit Breakers, Internal Make Before Break Maintenance Bypass, (5 Form "C" Contacts, Batteries for 17kW, Powerwave, 90 min backup at full load. Dimentions: 51"W x 30.5"D x 70"H</t>
  </si>
  <si>
    <t>NV-17KW-240/277</t>
  </si>
  <si>
    <t>PW017D25BGN1</t>
  </si>
  <si>
    <t>17kW, 240v in, 277v out, 60Hz, UL924 EM Lighting Inverter, UPS System. Includes: Main Input, Main Output Circuit Breakers, Internal Make Before Break Maintenance Bypass, (5 Form "C" Contacts, Batteries for 17kW, Powerwave, 90 min backup at full load. Dimentions: 51"W x 30.5"D x 70"H</t>
  </si>
  <si>
    <t>NV-17KW-277/120</t>
  </si>
  <si>
    <t>PW017R01BGN1</t>
  </si>
  <si>
    <t>17kW, 277v in, 120v out, 60Hz, UL924 EM Lighting Inverter, UPS System. Includes: Main Input, Main Output Circuit Breakers, Internal Make Before Break Maintenance Bypass, (5 Form "C" Contacts, Batteries for 17kW, Powerwave, 90 min backup at full load. Dimentions: 51"W x 30.5"D x 70"H</t>
  </si>
  <si>
    <t>NV-17KW-277/208</t>
  </si>
  <si>
    <t>PW017R13BGN1</t>
  </si>
  <si>
    <t>17kW, 277v in, 208v out, 60Hz, UL924 EM Lighting Inverter, UPS System. Includes: Main Input, Main Output Circuit Breakers, Internal Make Before Break Maintenance Bypass, (5 Form "C" Contacts, Batteries for 17kW, Powerwave, 90 min backup at full load. Dimentions: 51"W x 30.5"D x 70"H</t>
  </si>
  <si>
    <t>NV-17KW-277/240</t>
  </si>
  <si>
    <t>PW017R04BGN1</t>
  </si>
  <si>
    <t>17kW, 277v in, 240v out, 60Hz, UL924 EM Lighting Inverter, UPS System. Includes: Main Input, Main Output Circuit Breakers, Internal Make Before Break Maintenance Bypass, (5 Form "C" Contacts, Batteries for 17kW, Powerwave, 90 min backup at full load. Dimentions: 51"W x 30.5"D x 70"H</t>
  </si>
  <si>
    <t>NV-17KW-277/277</t>
  </si>
  <si>
    <t>PW017R25BGN1</t>
  </si>
  <si>
    <t>17kW, 277v in, 277v out, 60Hz, UL924 EM Lighting Inverter, UPS System. Includes: Main Input, Main Output Circuit Breakers, Internal Make Before Break Maintenance Bypass, (5 Form "C" Contacts, Batteries for 17kW, Powerwave, 90 min backup at full load. Dimentions: 51"W x 30.5"D x 70"H</t>
  </si>
  <si>
    <t>6KW - 17KW (dual)</t>
  </si>
  <si>
    <t>NOVA 6KW (dual)</t>
  </si>
  <si>
    <t>NV-6KW-120/120/240</t>
  </si>
  <si>
    <t>PW6.0A58BGN1</t>
  </si>
  <si>
    <t>6kW, 120v in, 120/240v out, 60Hz, UL924 EM Lighting Inverter, UPS System. Includes: Main Input, Main Output Circuit Breakers, Internal Make Before Break Maintenance Bypass, (5 Form "C" Contacts, Batteries for 6kW, Powerwave, 90 min backup at full load. Dimensions: 39"W x 18"D x 68"H</t>
  </si>
  <si>
    <t>NV-6KW-120/120/277</t>
  </si>
  <si>
    <t>6kW, 120v in, 120/277v out, 60Hz, UL924 EM Lighting Inverter, UPS System. Includes: Main Input, Main Output Circuit Breakers, Internal Make Before Break Maintenance Bypass, (5 Form "C" Contacts, Batteries for 6kW, Powerwave, 90 min backup at full load. Dimensions: 39"W x 18"D x 68"H</t>
  </si>
  <si>
    <t>NV-6KW-208/120/240</t>
  </si>
  <si>
    <t>PW6.0B58GN1</t>
  </si>
  <si>
    <t>6kW, 208v in, 120/240v out, 60Hz, UL924 EM Lighting Inverter, UPS System. Includes: Main Input, Main Output Circuit Breakers, Internal Make Before Break Maintenance Bypass, (5 Form "C" Contacts, Batteries for 6kW, Powerwave, 90 min backup at full load. Dimensions: 39"W x 18"D x 68"H</t>
  </si>
  <si>
    <t>NV-6KW-208/120/277</t>
  </si>
  <si>
    <t>PW6.0B58BGN1</t>
  </si>
  <si>
    <t>6kW, 208v in, 120/277v out, 60Hz, UL924 EM Lighting Inverter, UPS System. Includes: Main Input, Main Output Circuit Breakers, Internal Make Before Break Maintenance Bypass, (5 Form "C" Contacts, Batteries for 6kW, Powerwave, 90 min backup at full load. Dimensions: 39"W x 18"D x 68"H</t>
  </si>
  <si>
    <t>NV-6KW-240/120/240</t>
  </si>
  <si>
    <t>PW6.0D58BGN1</t>
  </si>
  <si>
    <t>6kW, 240v in, 120/240v out, 60Hz, UL924 EM Lighting Inverter, UPS System. Includes: Main Input, Main Output Circuit Breakers, Internal Make Before Break Maintenance Bypass, (5 Form "C" Contacts, Batteries for 6kW, Powerwave, 90 min backup at full load. Dimensions: 39"W x 18"D x 68"H</t>
  </si>
  <si>
    <t>NV-6KW-240/120/277</t>
  </si>
  <si>
    <t>6kW, 240v in, 120/277v out, 60Hz, UL924 EM Lighting Inverter, UPS System. Includes: Main Input, Main Output Circuit Breakers, Internal Make Before Break Maintenance Bypass, (5 Form "C" Contacts, Batteries for 6kW, Powerwave, 90 min backup at full load. Dimensions: 39"W x 18"D x 68"H</t>
  </si>
  <si>
    <t>NV-6KW-277/120/240</t>
  </si>
  <si>
    <t>PW6.0R58BGN1</t>
  </si>
  <si>
    <t>6kW, 277v in, 120/240v out, 60Hz, UL924 EM Lighting Inverter, UPS System. Includes: Main Input, Main Output Circuit Breakers, Internal Make Before Break Maintenance Bypass, (5 Form "C" Contacts, Batteries for 6kW, Powerwave, 90 min backup at full load. Dimensions: 39"W x 18"D x 68"H</t>
  </si>
  <si>
    <t>NV-6KW-277/120/277</t>
  </si>
  <si>
    <t>6kW, 277v in, 120/277v out, 60Hz, UL924 EM Lighting Inverter, UPS System. Includes: Main Input, Main Output Circuit Breakers, Internal Make Before Break Maintenance Bypass, (5 Form "C" Contacts, Batteries for 6kW, Powerwave, 90 min backup at full load. Dimensions: 39"W x 18"D x 68"H</t>
  </si>
  <si>
    <t>NOVA 8KW  (dual)</t>
  </si>
  <si>
    <t>NV-8KW-120/120/240</t>
  </si>
  <si>
    <t>PW8.0A58BGN1</t>
  </si>
  <si>
    <t>8kW, 120v in, 120/240v out, 60Hz, UL924 EM Lighting Inverter, UPS System. Includes: Main Input, Main Output Circuit Breakers, Internal Make Before Break Maintenance Bypass, (5 Form "C" Contacts, Batteries for 8kW, Powerwave, 90 min backup at full load. Dimensions: 39"W x 18"D x 68"H</t>
  </si>
  <si>
    <t>NV-8KW-120/120/277</t>
  </si>
  <si>
    <t>8kW, 120v in, 120/277v out, 60Hz, UL924 EM Lighting Inverter, UPS System. Includes: Main Input, Main Output Circuit Breakers, Internal Make Before Break Maintenance Bypass, (5 Form "C" Contacts, Batteries for 8kW, Powerwave, 90 min backup at full load. Dimensions: 39"W x 18"D x 68"H</t>
  </si>
  <si>
    <t>NV-8KW-208/120/240</t>
  </si>
  <si>
    <t>PW8.0B58GN1</t>
  </si>
  <si>
    <t>8kW, 208v in, 120/240v out, 60Hz, UL924 EM Lighting Inverter, UPS System. Includes: Main Input, Main Output Circuit Breakers, Internal Make Before Break Maintenance Bypass, (5 Form "C" Contacts, Batteries for 8kW, Powerwave, 90 min backup at full load. Dimensions: 39"W x 18"D x 68"H</t>
  </si>
  <si>
    <t>NV-8KW-208/120/277</t>
  </si>
  <si>
    <t>PW8.0B58BGN1</t>
  </si>
  <si>
    <t>8kW, 208v in, 120/277v out, 60Hz, UL924 EM Lighting Inverter, UPS System. Includes: Main Input, Main Output Circuit Breakers, Internal Make Before Break Maintenance Bypass, (5 Form "C" Contacts, Batteries for 8kW, Powerwave, 90 min backup at full load. Dimensions: 39"W x 18"D x 68"H</t>
  </si>
  <si>
    <t>NV-8KW-240/120/240</t>
  </si>
  <si>
    <t>PW8.0D58BGN1</t>
  </si>
  <si>
    <t>8kW, 240v in, 120/240v out, 60Hz, UL924 EM Lighting Inverter, UPS System. Includes: Main Input, Main Output Circuit Breakers, Internal Make Before Break Maintenance Bypass, (5 Form "C" Contacts, Batteries for 8kW, Powerwave, 90 min backup at full load. Dimensions: 39"W x 18"D x 68"H</t>
  </si>
  <si>
    <t>NV-8KW-240/120/277</t>
  </si>
  <si>
    <t>8kW, 240v in, 120/277v out, 60Hz, UL924 EM Lighting Inverter, UPS System. Includes: Main Input, Main Output Circuit Breakers, Internal Make Before Break Maintenance Bypass, (5 Form "C" Contacts, Batteries for 8kW, Powerwave, 90 min backup at full load. Dimensions: 39"W x 18"D x 68"H</t>
  </si>
  <si>
    <t>NV-8KW-277/120/240</t>
  </si>
  <si>
    <t>PW8.0R58BGN1</t>
  </si>
  <si>
    <t>8kW, 277v in, 120/240v out, 60Hz, UL924 EM Lighting Inverter, UPS System. Includes: Main Input, Main Output Circuit Breakers, Internal Make Before Break Maintenance Bypass, (5 Form "C" Contacts, Batteries for 8kW, Powerwave, 90 min backup at full load. Dimensions: 39"W x 18"D x 68"H</t>
  </si>
  <si>
    <t>NV-8KW-277/120/277</t>
  </si>
  <si>
    <t>8kW, 277v in, 120/277v out, 60Hz, UL924 EM Lighting Inverter, UPS System. Includes: Main Input, Main Output Circuit Breakers, Internal Make Before Break Maintenance Bypass, (5 Form "C" Contacts, Batteries for 8kW, Powerwave, 90 min backup at full load. Dimensions: 39"W x 18"D x 68"H</t>
  </si>
  <si>
    <t>NOVA 10KW (dual)</t>
  </si>
  <si>
    <t>NV-10KW-120/120/240</t>
  </si>
  <si>
    <t>PW010A58BGN1</t>
  </si>
  <si>
    <t>10kW, 120v in, 120/240v out, 60Hz, UL924 EM Lighting Inverter, UPS System. Includes: Main Input, Main Output Circuit Breakers, Internal Make Before Break Maintenance Bypass, (5 Form "C" Contacts, Batteries for 8kW, Powerwave, 90 min backup at full load. Dimensions: 50"W x 30.5"D x 70"H</t>
  </si>
  <si>
    <t>NV-10KW-120/120/277</t>
  </si>
  <si>
    <t>10kW, 120v in, 120/277v out, 60Hz, UL924 EM Lighting Inverter, UPS System. Includes: Main Input, Main Output Circuit Breakers, Internal Make Before Break Maintenance Bypass, (5 Form "C" Contacts, Batteries for 8kW, Powerwave, 90 min backup at full load. Dimensions: 50"W x 30.5"D x 70"H</t>
  </si>
  <si>
    <t>NV-10KW-208/120/240</t>
  </si>
  <si>
    <t>PW010B58GN1</t>
  </si>
  <si>
    <t>10kW, 208v in, 120/240v out, 60Hz, UL924 EM Lighting Inverter, UPS System. Includes: Main Input, Main Output Circuit Breakers, Internal Make Before Break Maintenance Bypass, (5 Form "C" Contacts, Batteries for 8kW, Powerwave, 90 min backup at full load. Dimensions: 50"W x 30.5"D x 70"H</t>
  </si>
  <si>
    <t>NV-10KW-208/120/277</t>
  </si>
  <si>
    <t>PW010B58BGN1</t>
  </si>
  <si>
    <t>10kW, 208v in, 120/277v out, 60Hz, UL924 EM Lighting Inverter, UPS System. Includes: Main Input, Main Output Circuit Breakers, Internal Make Before Break Maintenance Bypass, (5 Form "C" Contacts, Batteries for 8kW, Powerwave, 90 min backup at full load. Dimensions: 50"W x 30.5"D x 70"H</t>
  </si>
  <si>
    <t>NV-10KW-240/120/240</t>
  </si>
  <si>
    <t>PW010D58BGN1</t>
  </si>
  <si>
    <t>10kW, 240v in, 120/240v out, 60Hz, UL924 EM Lighting Inverter, UPS System. Includes: Main Input, Main Output Circuit Breakers, Internal Make Before Break Maintenance Bypass, (5 Form "C" Contacts, Batteries for 8kW, Powerwave, 90 min backup at full load. Dimensions: 50"W x 30.5"D x 70"H</t>
  </si>
  <si>
    <t>NV-10KW-240/120/277</t>
  </si>
  <si>
    <t>10kW, 240v in, 120/277v out, 60Hz, UL924 EM Lighting Inverter, UPS System. Includes: Main Input, Main Output Circuit Breakers, Internal Make Before Break Maintenance Bypass, (5 Form "C" Contacts, Batteries for 8kW, Powerwave, 90 min backup at full load. Dimensions: 50"W x 30.5"D x 70"H</t>
  </si>
  <si>
    <t>NV-10KW-277/120/240</t>
  </si>
  <si>
    <t>PW010R58BGN1</t>
  </si>
  <si>
    <t>10kW, 277v in, 120/240v out, 60Hz, UL924 EM Lighting Inverter, UPS System. Includes: Main Input, Main Output Circuit Breakers, Internal Make Before Break Maintenance Bypass, (5 Form "C" Contacts, Batteries for 8kW, Powerwave, 90 min backup at full load. Dimensions: 50"W x 30.5"D x 70"H</t>
  </si>
  <si>
    <t>NV-10KW-277/120/277</t>
  </si>
  <si>
    <t>10kW, 277v in, 120/277v out, 60Hz, UL924 EM Lighting Inverter, UPS System. Includes: Main Input, Main Output Circuit Breakers, Internal Make Before Break Maintenance Bypass, (5 Form "C" Contacts, Batteries for 8kW, Powerwave, 90 min backup at full load. Dimensions: 50"W x 30.5"D x 70"H</t>
  </si>
  <si>
    <t>NOVA 15KW (dual)</t>
  </si>
  <si>
    <t>NV-15KW-120/120/240</t>
  </si>
  <si>
    <t>PW015A58BGN1</t>
  </si>
  <si>
    <t>15kW, 120v in, 120/240v out, 60Hz, UL924 EM Lighting Inverter, UPS System. Includes: Main Input, Main Output Circuit Breakers, Internal Make Before Break Maintenance Bypass, (5 Form "C" Contacts, Batteries for 8kW, Powerwave, 90 min backup at full load. Dimensions: 51"W x 30.5"D x 70"H</t>
  </si>
  <si>
    <t>NV-15KW-120/120/277</t>
  </si>
  <si>
    <t>15kW, 120v in, 120/277v out, 60Hz, UL924 EM Lighting Inverter, UPS System. Includes: Main Input, Main Output Circuit Breakers, Internal Make Before Break Maintenance Bypass, (5 Form "C" Contacts, Batteries for 8kW, Powerwave, 90 min backup at full load. Dimensions: 51"W x 30.5"D x 70"H</t>
  </si>
  <si>
    <t>NV-15KW-208/120/240</t>
  </si>
  <si>
    <t>PW015B58GN1</t>
  </si>
  <si>
    <t>15kW, 208v in, 120/240v out, 60Hz, UL924 EM Lighting Inverter, UPS System. Includes: Main Input, Main Output Circuit Breakers, Internal Make Before Break Maintenance Bypass, (5 Form "C" Contacts, Batteries for 8kW, Powerwave, 90 min backup at full load. Dimensions: 51"W x 30.5"D x 70"H</t>
  </si>
  <si>
    <t>NV-15KW-208/120/277</t>
  </si>
  <si>
    <t>PW015B58BGN1</t>
  </si>
  <si>
    <t>15kW, 208v in, 120/277v out, 60Hz, UL924 EM Lighting Inverter, UPS System. Includes: Main Input, Main Output Circuit Breakers, Internal Make Before Break Maintenance Bypass, (5 Form "C" Contacts, Batteries for 8kW, Powerwave, 90 min backup at full load. Dimensions:51"W x 30.5"D x 70"H</t>
  </si>
  <si>
    <t>NV-15KW-240/120/240</t>
  </si>
  <si>
    <t>PW015D58BGN1</t>
  </si>
  <si>
    <t>15kW, 240v in, 120/240v out, 60Hz, UL924 EM Lighting Inverter, UPS System. Includes: Main Input, Main Output Circuit Breakers, Internal Make Before Break Maintenance Bypass, (5 Form "C" Contacts, Batteries for 8kW, Powerwave, 90 min backup at full load. Dimensions: 51"W x 30.5"D x 70"H</t>
  </si>
  <si>
    <t>NV-15KW-240/120/277</t>
  </si>
  <si>
    <t>15kW, 240v in, 120/277v out, 60Hz, UL924 EM Lighting Inverter, UPS System. Includes: Main Input, Main Output Circuit Breakers, Internal Make Before Break Maintenance Bypass, (5 Form "C" Contacts, Batteries for 8kW, Powerwave, 90 min backup at full load. Dimensions: 51"W x 30.5"D x 70"H</t>
  </si>
  <si>
    <t>NV-15KW-277/120/240</t>
  </si>
  <si>
    <t>PW015R58BGN1</t>
  </si>
  <si>
    <t>15kW, 277v in, 120/240v out, 60Hz, UL924 EM Lighting Inverter, UPS System. Includes: Main Input, Main Output Circuit Breakers, Internal Make Before Break Maintenance Bypass, (5 Form "C" Contacts, Batteries for 8kW, Powerwave, 90 min backup at full load. Dimensions: 51"W x 30.5"D x 70"H</t>
  </si>
  <si>
    <t>NV-15KW-277/120/277</t>
  </si>
  <si>
    <t>15kW, 277v in, 120/277v out, 60Hz, UL924 EM Lighting Inverter, UPS System. Includes: Main Input, Main Output Circuit Breakers, Internal Make Before Break Maintenance Bypass, (5 Form "C" Contacts, Batteries for 8kW, Powerwave, 90 min backup at full load. Dimensions: 51"W x 30.5"D x 70"H</t>
  </si>
  <si>
    <t>NOVA 17KW (dual)</t>
  </si>
  <si>
    <t>NV-17KW-120/120/240</t>
  </si>
  <si>
    <t>PW017A58BGN1</t>
  </si>
  <si>
    <t>17kW, 120v in, 120/240v out, 60Hz, UL924 EM Lighting Inverter, UPS System. Includes: Main Input, Main Output Circuit Breakers, Internal Make Before Break Maintenance Bypass, (5 Form "C" Contacts, Batteries for 8kW, Powerwave, 90 min backup at full load. Dimensions: 51"W x 30.5"D x 70"H</t>
  </si>
  <si>
    <t>NV-17KW-120/120/277</t>
  </si>
  <si>
    <t>17kW, 120v in, 120/277v out, 60Hz, UL924 EM Lighting Inverter, UPS System. Includes: Main Input, Main Output Circuit Breakers, Internal Make Before Break Maintenance Bypass, (5 Form "C" Contacts, Batteries for 8kW, Powerwave, 90 min backup at full load. Dimensions: 51"W x 30.5"D x 70"H</t>
  </si>
  <si>
    <t>NV-17KW-208/120/240</t>
  </si>
  <si>
    <t>PW017B58GN1</t>
  </si>
  <si>
    <t>17kW, 208v in, 120/240v out, 60Hz, UL924 EM Lighting Inverter, UPS System. Includes: Main Input, Main Output Circuit Breakers, Internal Make Before Break Maintenance Bypass, (5 Form "C" Contacts, Batteries for 8kW, Powerwave, 90 min backup at full load. Dimensions: 51"W x 30.5"D x 70"H</t>
  </si>
  <si>
    <t>NV-17KW-208/120/277</t>
  </si>
  <si>
    <t>PW017B58BGN1</t>
  </si>
  <si>
    <t>17kW, 208v in, 120/277v out, 60Hz, UL924 EM Lighting Inverter, UPS System. Includes: Main Input, Main Output Circuit Breakers, Internal Make Before Break Maintenance Bypass, (5 Form "C" Contacts, Batteries for 8kW, Powerwave, 90 min backup at full load. Dimensions:51"W x 30.5"D x 70"H</t>
  </si>
  <si>
    <t>NV-17KW-240/120/240</t>
  </si>
  <si>
    <t>PW017D58BGN1</t>
  </si>
  <si>
    <t>17kW, 240v in, 120/240v out, 60Hz, UL924 EM Lighting Inverter, UPS System. Includes: Main Input, Main Output Circuit Breakers, Internal Make Before Break Maintenance Bypass, (5 Form "C" Contacts, Batteries for 8kW, Powerwave, 90 min backup at full load. Dimensions: 51"W x 30.5"D x 70"H</t>
  </si>
  <si>
    <t>NV-17KW-240/120/277</t>
  </si>
  <si>
    <t>17kW, 240v in, 120/277v out, 60Hz, UL924 EM Lighting Inverter, UPS System. Includes: Main Input, Main Output Circuit Breakers, Internal Make Before Break Maintenance Bypass, (5 Form "C" Contacts, Batteries for 8kW, Powerwave, 90 min backup at full load. Dimensions: 51"W x 30.5"D x 70"H</t>
  </si>
  <si>
    <t>NV-17KW-277/120/240</t>
  </si>
  <si>
    <t>PW017R58BGN1</t>
  </si>
  <si>
    <t>17kW, 277v in, 120/240v out, 60Hz, UL924 EM Lighting Inverter, UPS System. Includes: Main Input, Main Output Circuit Breakers, Internal Make Before Break Maintenance Bypass, (5 Form "C" Contacts, Batteries for 8kW, Powerwave, 90 min backup at full load. Dimensions: 51"W x 30.5"D x 70"H</t>
  </si>
  <si>
    <t>NV-17KW-277/120/277</t>
  </si>
  <si>
    <t>17kW, 277v in, 120/277v out, 60Hz, UL924 EM Lighting Inverter, UPS System. Includes: Main Input, Main Output Circuit Breakers, Internal Make Before Break Maintenance Bypass, (5 Form "C" Contacts, Batteries for 8kW, Powerwave, 90 min backup at full load. Dimensions: 51"W x 30.5"D x 70"H</t>
  </si>
  <si>
    <t>BEG-BK#</t>
  </si>
  <si>
    <t>Internal Aux 20A Single phase in rail breakers  (6kw &amp; 8kw - 12 max breakers) (10kw,15kw,17kw - 24 max breakers)</t>
  </si>
  <si>
    <t>BEG-Z4-SB</t>
  </si>
  <si>
    <t>Zone 4 Seismic Bracing (pair)</t>
  </si>
  <si>
    <t>BEG-RSP</t>
  </si>
  <si>
    <t>Remote Status Panel unit with audio</t>
  </si>
  <si>
    <t>BEG-LEL</t>
  </si>
  <si>
    <t>Local Event Logging (at unit display)</t>
  </si>
  <si>
    <t>BEG-REL</t>
  </si>
  <si>
    <t>Remote Event Logging via SNMP</t>
  </si>
  <si>
    <t>NV6K &amp; NV8K - Factory Start-up</t>
  </si>
  <si>
    <t>ON-SITE - Start-up/Telephone Assisted Start-up Service MUST be completed by OnLine Power’s service company (Power Services) to validate the Warranty. Failure to follow proper start-up and turn on procedures WILL VOID THE WARRANTY</t>
  </si>
  <si>
    <t>NV10K - Factory Start-up</t>
  </si>
  <si>
    <t>NV15K &amp; NV17K - Factory Start-up</t>
  </si>
  <si>
    <t xml:space="preserve">VESTA </t>
  </si>
  <si>
    <t xml:space="preserve">MICRO </t>
  </si>
  <si>
    <r>
      <t xml:space="preserve">Description </t>
    </r>
    <r>
      <rPr>
        <sz val="12"/>
        <color rgb="FF000000"/>
        <rFont val="Calibri"/>
        <family val="2"/>
      </rPr>
      <t>(indoor / damp / Title 20)</t>
    </r>
  </si>
  <si>
    <t>VST-M-20W-12V-120/277V (Ni-Cd)</t>
  </si>
  <si>
    <t>Micro inverter, 20W/12VA of LED, fluorescent or incandescent loads. Ni-Cd</t>
  </si>
  <si>
    <t>VST-M-32W-12V-120/277V</t>
  </si>
  <si>
    <t>Micro inverter, 32W/12VA of LED, fluorescent or incandescent loads.</t>
  </si>
  <si>
    <t>VST-M-35W-12V-120/277V (Ni-Cd)</t>
  </si>
  <si>
    <t>Micro inverter, 35W/12VA of LED, fluorescent or incandescent loads. Ni-Cd</t>
  </si>
  <si>
    <t>VST-M-55W-12V-120/277V</t>
  </si>
  <si>
    <t>Micro inverter, 55W/12VA of LED, fluorescent or incandescent loads.</t>
  </si>
  <si>
    <t>CEC</t>
  </si>
  <si>
    <t>Title 20 compliant</t>
  </si>
  <si>
    <t>RK</t>
  </si>
  <si>
    <t>recess mount housing</t>
  </si>
  <si>
    <t>RTS</t>
  </si>
  <si>
    <t>Remote test switch</t>
  </si>
  <si>
    <t>TB</t>
  </si>
  <si>
    <t>plenum rated ceiling t-bar mount housing</t>
  </si>
  <si>
    <t>MINI</t>
  </si>
  <si>
    <t>VST-55W-125VA-UNV-24V</t>
  </si>
  <si>
    <t>55W, 125VA, incandescent, fluorescent, induction and LED loads Ni-Cd</t>
  </si>
  <si>
    <t>VST-110W-125VA-UNV-24V</t>
  </si>
  <si>
    <t>110W, 125VA, incandescent, fluorescent, induction and LED loads</t>
  </si>
  <si>
    <t>VST-110W-250VA-UNV-48V</t>
  </si>
  <si>
    <t>110W, 250VA, incandescent, fluorescent, induction and LED loads Ni-Cd</t>
  </si>
  <si>
    <t>VST-220W-250VA-UNV-48V</t>
  </si>
  <si>
    <t>220W, 250VA, incandescent, fluorescent, induction and LED loads</t>
  </si>
  <si>
    <t>4C</t>
  </si>
  <si>
    <t>4 output circuit switching</t>
  </si>
  <si>
    <t>AO</t>
  </si>
  <si>
    <t>adjustable output</t>
  </si>
  <si>
    <t xml:space="preserve">MAX </t>
  </si>
  <si>
    <t>VST-MX-375W-375VA-UNV-60V</t>
  </si>
  <si>
    <t>375W, 375VA, incandescent, fluorescent, induction and LED loads.</t>
  </si>
  <si>
    <t>VST-MX-600W-600VA-UNV-96V</t>
  </si>
  <si>
    <t>600W, 600VA, incandescent, fluorescent, induction and LED loads.</t>
  </si>
  <si>
    <t>IC</t>
  </si>
  <si>
    <t>input circuit breaker</t>
  </si>
  <si>
    <t>OC1</t>
  </si>
  <si>
    <t>output breaker x1</t>
  </si>
  <si>
    <t>OC2</t>
  </si>
  <si>
    <t>output breaker x2</t>
  </si>
  <si>
    <t>WG-9DX20LX19W-WHT</t>
  </si>
  <si>
    <t>300400009-001</t>
  </si>
  <si>
    <t>wireguard, 9"D X 20"L X 19"W, white (RBOU wall, RBOC wall, BRV, WLXE wall, VST375)</t>
  </si>
  <si>
    <t>WG-9DX26LX19W-WHT</t>
  </si>
  <si>
    <t>300400010-001</t>
  </si>
  <si>
    <t>wireguard, 9"D X 26"L X 19"W, white (VST600)</t>
  </si>
  <si>
    <t>WG 6DX16.5LX14W WHT</t>
  </si>
  <si>
    <t>300400013-001</t>
  </si>
  <si>
    <t>wireguard, 6"D X 16.5"L X 14"W, white (OL2 surface wall, CRV recessed wall, ESL surface, EVR wall, FTZC wall, VE wall, FTZ wall, VST MINI wall, VSTM wall, PCHA wall, EPX wall, EPC wall)</t>
  </si>
  <si>
    <r>
      <rPr>
        <b/>
        <sz val="10"/>
        <color rgb="FF000000"/>
        <rFont val="Arial"/>
        <family val="2"/>
      </rPr>
      <t xml:space="preserve">Description </t>
    </r>
    <r>
      <rPr>
        <sz val="12"/>
        <color rgb="FF000000"/>
        <rFont val="Calibri"/>
        <family val="2"/>
      </rPr>
      <t xml:space="preserve">(indoor / damp /  Title 20) </t>
    </r>
  </si>
  <si>
    <t>LC1-E-HT-LR1</t>
  </si>
  <si>
    <t>AC only, single face, red LED</t>
  </si>
  <si>
    <t>LC1-E-HT-LR2</t>
  </si>
  <si>
    <t>AC only, double face, red LED</t>
  </si>
  <si>
    <t>LC1-E-HT-LRU</t>
  </si>
  <si>
    <t>AC only, universal face, red LED</t>
  </si>
  <si>
    <t>LC1-E-HT-LG1</t>
  </si>
  <si>
    <t>AC only, single face, green LED</t>
  </si>
  <si>
    <t>LC1-E-HT-LG2</t>
  </si>
  <si>
    <t>AC only, double face, green LED</t>
  </si>
  <si>
    <t>LC1-E-HT-LGU</t>
  </si>
  <si>
    <t>AC only, universal face, green LED</t>
  </si>
  <si>
    <t>LC1-E-SA-LR1</t>
  </si>
  <si>
    <t>Ni-Cd battery, single face, red LED</t>
  </si>
  <si>
    <t>LC1-E-SA-LR2</t>
  </si>
  <si>
    <t>Ni-Cd battery, double face, red LED</t>
  </si>
  <si>
    <t>LC1-E-SA-LRU</t>
  </si>
  <si>
    <t>Ni-Cd battery, universal face, red LED</t>
  </si>
  <si>
    <t>LC1-E-SA-LG1</t>
  </si>
  <si>
    <t>Ni-Cd battery, single face, green LED</t>
  </si>
  <si>
    <t>LC1-E-SA-LG2</t>
  </si>
  <si>
    <t>Ni-Cd battery, double face, green LED</t>
  </si>
  <si>
    <t>LC1-E-SA-LGU</t>
  </si>
  <si>
    <t>Ni-Cd battery, universal face, green LED</t>
  </si>
  <si>
    <t>dual circuit (available in AC only, specify voltage)</t>
  </si>
  <si>
    <t>ALAL</t>
  </si>
  <si>
    <t>brushed aluminum body, brushed aluminum face</t>
  </si>
  <si>
    <t>WAL</t>
  </si>
  <si>
    <t>white housing/aluminum face</t>
  </si>
  <si>
    <t>assembled in America</t>
  </si>
  <si>
    <t>MEZZO</t>
  </si>
  <si>
    <t>Description (wet /cold)</t>
  </si>
  <si>
    <t>MEZ-LED-SA-BLK-120/277V</t>
  </si>
  <si>
    <t>2x6W LED, AC &amp; emergency, black housing, 120/277V</t>
  </si>
  <si>
    <t>MEZ-LED-SA-BLK-120/277V-CL</t>
  </si>
  <si>
    <t>2x6W LED, AC &amp; emergency, black housing, 120/277V, cold location -30°C to 50°C</t>
  </si>
  <si>
    <t>MEZ-LED-SA-DBZ-120/277V</t>
  </si>
  <si>
    <t>2x6W LED, AC &amp; emergency, dark bronze housing, 120/277V</t>
  </si>
  <si>
    <t>MEZ-LED-SA-DBZ-120/277V-CL</t>
  </si>
  <si>
    <t>2x6W LED, AC &amp; emergency, dark bronze housing, 120/277V, cold location -30°C to 50°C</t>
  </si>
  <si>
    <t>MEZ-LED-SA-NI-120/277V</t>
  </si>
  <si>
    <t>2x6W LED, AC &amp; emergency, nickel housing, 120/277V</t>
  </si>
  <si>
    <t>MEZ-LED-SA-NI-120/277V-CL</t>
  </si>
  <si>
    <t>2x6W LED, AC &amp; emergency, nickel housing, 120/277V, cold location -30°C to 50°C</t>
  </si>
  <si>
    <t>MEZ-LED-SA-WHT-120/277V</t>
  </si>
  <si>
    <t>2x6W LED, AC &amp; emergency, white housing, 120/277V</t>
  </si>
  <si>
    <t>MEZ-LED-SA-WHT-120/277V-CL</t>
  </si>
  <si>
    <t>2x6W LED, AC &amp; emergency, white housing, 120/277V, cold location -30°C to 50°C</t>
  </si>
  <si>
    <t>T20</t>
  </si>
  <si>
    <t>WG 6DX11LX7W WHT</t>
  </si>
  <si>
    <t>300400014-001</t>
  </si>
  <si>
    <t>wireguard, 6"D X 11"L X 7"W, white (MEZ wall, PEH wall, EPE ceiling)</t>
  </si>
  <si>
    <t>MURO</t>
  </si>
  <si>
    <r>
      <t xml:space="preserve">Description </t>
    </r>
    <r>
      <rPr>
        <sz val="10"/>
        <color theme="1"/>
        <rFont val="Calibri"/>
        <family val="2"/>
        <scheme val="minor"/>
      </rPr>
      <t>(wet /cold)</t>
    </r>
  </si>
  <si>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</si>
  <si>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</si>
  <si>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</si>
  <si>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</si>
  <si>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</si>
  <si>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</si>
  <si>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</si>
  <si>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</si>
  <si>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</si>
  <si>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</si>
  <si>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</si>
  <si>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</si>
  <si>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NEW YORK CITY COMPLIANT PRODUCTS</t>
  </si>
  <si>
    <t>NYC-CRV-C</t>
  </si>
  <si>
    <t>Model (Single Face)</t>
  </si>
  <si>
    <t>NYC-CRV-C-SA-LR1-CLR-R-BA</t>
  </si>
  <si>
    <t>Combo unit, red LED, single face, clear panel, recess mount, brushed aluminum finish, 2x2.5W lamps, autotest, 120/277V, NYC approved</t>
  </si>
  <si>
    <t>NYC-CRV-C-SA-LR1-CLR-R-WHT</t>
  </si>
  <si>
    <t>Combo unit, red LED, single face, clear panel, recess mount, white finish, 2x2.5W lamps, autotest, 120/277V, NYC approved</t>
  </si>
  <si>
    <t>NYC-CRV-C-SA-LR1-CLR-R-BA-RC</t>
  </si>
  <si>
    <t>Combo unit, red LED, single face, clear panel, recess mount, brushed aluminum finish, 2x2.5W lamps, remote capable, autotest, 120/277V, NYC approved</t>
  </si>
  <si>
    <t>NYC-CRV-C-SA-LR1-CLR-R-WHT-RC</t>
  </si>
  <si>
    <t>Combo unit, red LED, single face, clear panel, recess mount, white finish, 2x2.5W lamps, remote capable, autotest, 120/277V, NYC approved</t>
  </si>
  <si>
    <t>Model (Double Face)</t>
  </si>
  <si>
    <t>NYC-CRV-C-SA-LR2-MIR-R-BA</t>
  </si>
  <si>
    <t>Combo unit, red LED, double face, mirror panel, recess mount, brushed aluminum finish, 2x2.5W lamps, autotest, 120/277V, NYC approved</t>
  </si>
  <si>
    <t>NYC-CRV-C-SA-LR2-MIR-R-WHT</t>
  </si>
  <si>
    <t>Combo unit, red LED, double face, mirror panel, recess mount, white finish, 2x2.5W lamps, autotest, 120/277V, NYC approved</t>
  </si>
  <si>
    <t>NYC-CRV-C-SA-LR2-MIR-R-BA-RC</t>
  </si>
  <si>
    <t>Combo unit, red LED, double face, mirror panel, recess mount, brushed aluminum finish, 2x2.5W lamps, remote capable, autotest, 120/277V, NYC approved</t>
  </si>
  <si>
    <t>NYC-CRV-C-SA-LR2-MIR-R-WHT-RC</t>
  </si>
  <si>
    <t>Combo unit, red LED, double face, mirror panel, recess mount, white finish, 2x2.5W lamps, remote capable, autotest, 120/277V, NYC approved</t>
  </si>
  <si>
    <t>Surface Mount Option Adder</t>
  </si>
  <si>
    <t>Surface mount in brushed aluminum finish</t>
  </si>
  <si>
    <t>Surface mount in white finish</t>
  </si>
  <si>
    <t>NYC-EST</t>
  </si>
  <si>
    <r>
      <t xml:space="preserve">Description </t>
    </r>
    <r>
      <rPr>
        <sz val="12"/>
        <color theme="1"/>
        <rFont val="Calibri"/>
        <family val="2"/>
        <scheme val="minor"/>
      </rPr>
      <t>(wet /cold)</t>
    </r>
  </si>
  <si>
    <t>NYC-EST-2LED-3WRC-WHT</t>
  </si>
  <si>
    <t>Emergency unit, 2 top mounted LED heads, 3W remote capable, white housing, NYC approved</t>
  </si>
  <si>
    <t>NYC-EST-2LED-3WRC-BLK</t>
  </si>
  <si>
    <t>Emergency unit, 2 top mounted LED heads, 3W remote capable, black housing, NYC approved</t>
  </si>
  <si>
    <t>NYC-EST-2LED-7.5WRC-WHT</t>
  </si>
  <si>
    <t>Emergency unit, 2 top mounted LED heads, 7.5W remote capable, white housing, NYC approved</t>
  </si>
  <si>
    <t>NYC-EST-2LED-7.5WRC-BLK</t>
  </si>
  <si>
    <t>Emergency unit, 2 top mounted LED heads, 7.5W remote capable, black housing, NYC approved</t>
  </si>
  <si>
    <t>NYC-EST-3LED-9WRC-WHT</t>
  </si>
  <si>
    <t>Emergency unit, 3 top mounted LED heads, 9W remote capable, white housing, NYC approved</t>
  </si>
  <si>
    <t>NYC-EST-3LED-9WRC-BLK</t>
  </si>
  <si>
    <t>Emergency unit, 3 top mounted LED heads, 9W remote capable, black housing, NYC approved</t>
  </si>
  <si>
    <t>NYC-LC1</t>
  </si>
  <si>
    <t>NYC-LC1-HT-LR1</t>
  </si>
  <si>
    <t>Exit, aluminum, AC only, red LED, single face, universal mount, NYC compliant</t>
  </si>
  <si>
    <t>NYC-LC1-HT-LR2</t>
  </si>
  <si>
    <t>Exit, aluminum, AC only, red LED, double face, universal mount, NYC compliant</t>
  </si>
  <si>
    <t>NYC-LC1-HT-LRU</t>
  </si>
  <si>
    <t>Exit, aluminum, AC only, red LED, universal face, universal mount, NYC compliant</t>
  </si>
  <si>
    <t>NYC-LC1-SA-LR1</t>
  </si>
  <si>
    <t>Exit, aluminum, AC &amp; EM, red LED, single face, universal mount, NYC compliant</t>
  </si>
  <si>
    <t>NYC-LC1-SA-LR2</t>
  </si>
  <si>
    <t>Exit, aluminum, AC &amp; EM, red LED, double face, universal mount, NYC compliant</t>
  </si>
  <si>
    <t>NYC-LC1-SA-LRU</t>
  </si>
  <si>
    <t>Exit, aluminum, AC &amp; EM, red LED, universal face, universal mount, NYC compliant</t>
  </si>
  <si>
    <t xml:space="preserve">Housing Color </t>
  </si>
  <si>
    <t>AL</t>
  </si>
  <si>
    <t>Brushed aluminum housing finish</t>
  </si>
  <si>
    <t>WHT</t>
  </si>
  <si>
    <t>white housing finish</t>
  </si>
  <si>
    <t>Black housing finish</t>
  </si>
  <si>
    <t>Face Color</t>
  </si>
  <si>
    <t>Brushed aluminum face finish</t>
  </si>
  <si>
    <t>white face finish</t>
  </si>
  <si>
    <t>Black face finish</t>
  </si>
  <si>
    <t>Options (adder)</t>
  </si>
  <si>
    <t>Autotest diagnostics (requires SA model)</t>
  </si>
  <si>
    <t>NYC-REDG</t>
  </si>
  <si>
    <t>Description (ceiling mount)</t>
  </si>
  <si>
    <t>NYC-REDG-HT-LR1-CLR-WHT</t>
  </si>
  <si>
    <t>Exit, edge-lit, recess ceiling mount, NYC, AC only, red LED, single face, clear panel, white housing, 120/277V</t>
  </si>
  <si>
    <t>NYC-REDG-HT-LR1-MIR-WHT</t>
  </si>
  <si>
    <t>Exit, edge-lit, recess ceiling mount, NYC, AC only, red LED, single face, mirror panel, white housing, 120/277V</t>
  </si>
  <si>
    <t>NYC-REDG-HT-LR2-MIR-WHT</t>
  </si>
  <si>
    <t>Exit, edge-lit, recess ceiling mount, NYC, AC only, red LED, double face, mirror panel, white housing, 120/277V</t>
  </si>
  <si>
    <t>NYC-REDG-HT-LR1-WHT-WHT</t>
  </si>
  <si>
    <t>Exit, edge-lit, recess ceiling mount, NYC, AC only, red LED, single face, white panel, white housing, 120/277V</t>
  </si>
  <si>
    <t>NYC-REDG-HT-LR2-WHT-WHT</t>
  </si>
  <si>
    <t>Exit, edge-lit, recess ceiling mount, NYC, AC only, red LED, double face, white panel, white housing, 120/277V</t>
  </si>
  <si>
    <t>NYC-REDG-SA-LR1-CLR-WHT</t>
  </si>
  <si>
    <t>Exit, edge-lit, recess ceiling mount, NYC, AC &amp; EM, red LED, single face, clear panel, white housing, 120/277V</t>
  </si>
  <si>
    <t>NYC-REDG-SA-LR1-MIR-WHT</t>
  </si>
  <si>
    <t>Exit, edge-lit, recess ceiling mount, NYC, AC &amp; EM, red LED, red LED, single face, mirror panel, white housing, 120/277V</t>
  </si>
  <si>
    <t>NYC-REDG-SA-LR2-MIR-WHT</t>
  </si>
  <si>
    <t>Exit, edge-lit, recess ceiling mount, NYC, AC &amp; EM, red LED, double face, mirror panel, white housing, 120/277V</t>
  </si>
  <si>
    <t>NYC-REDG-SA-LR1-WHT-WHT</t>
  </si>
  <si>
    <t>Exit, edge-lit, recess ceiling mount, NYC, AC &amp; EM, red LED, single face, white panel, white housing, 120/277V</t>
  </si>
  <si>
    <t>NYC-REDG-SA-LR2-WHT-WHT</t>
  </si>
  <si>
    <t>Exit, edge-lit, recess ceiling mount, NYC, AC &amp; EM, red LED, double face, white panel, white housing, 120/277V</t>
  </si>
  <si>
    <t>Description (wall mount)</t>
  </si>
  <si>
    <t>NYC-REDG-HT-LR1-CLR-WHT-WM</t>
  </si>
  <si>
    <t>Exit, edge-lit, recess wall mount, NYC, AC only, red LED, single face, clear panel, white housing, 120/277V</t>
  </si>
  <si>
    <t>NYC-REDG-HT-LR1-MIR-WHT-WM</t>
  </si>
  <si>
    <t>Exit, edge-lit, recess wall mount, NYC, AC only, red LED, single face, mirror panel, white housing, 120/277V</t>
  </si>
  <si>
    <t>NYC-REDG-HT-LR1-WHT-WHT-WM</t>
  </si>
  <si>
    <t>Exit, edge-lit, recess wall mount, NYC, AC only, red LED, single face, white panel, white housing, 120/277V</t>
  </si>
  <si>
    <t>NYC-REDG-SA-LR1-CLR-WHT-WM</t>
  </si>
  <si>
    <t>Exit, edge-lit, recess wall mount, NYC, AC &amp; EM, red LED, single face, clear panel, white housing, 120/277V</t>
  </si>
  <si>
    <t>NYC-REDG-SA-LR1-MIR-WHT-WM</t>
  </si>
  <si>
    <t>Exit, edge-lit, recess wall mount, NYC, AC &amp; EM, red LED, single face, mirror panel, white housing, 120/277V</t>
  </si>
  <si>
    <t>NYC-REDG-SA-LR1-WHT-WHT-WM</t>
  </si>
  <si>
    <t>Exit, edge-lit, recess wall mount, NYC, AC &amp; EM, red LED, single face, white panel, white housing, 120/277V</t>
  </si>
  <si>
    <t>Panel Color</t>
  </si>
  <si>
    <t>CLR</t>
  </si>
  <si>
    <t>Clear panel (single face only)</t>
  </si>
  <si>
    <t>MIR</t>
  </si>
  <si>
    <t>Mirror panel</t>
  </si>
  <si>
    <t>white panel</t>
  </si>
  <si>
    <t>Housing Color</t>
  </si>
  <si>
    <t>Aluminum housing finish</t>
  </si>
  <si>
    <t>SPV</t>
  </si>
  <si>
    <t>Special voltage (208/220/240V, 50/60Hz)</t>
  </si>
  <si>
    <t>NYC-SEDG</t>
  </si>
  <si>
    <t>Description (surface mount)</t>
  </si>
  <si>
    <t>NYC-SEDG-HT-LR1-CLR-WHT</t>
  </si>
  <si>
    <t>Exit, edge-lit, AC only, surface mount, red LED, single face, clear panel, white housing, 120/277V</t>
  </si>
  <si>
    <t>NYC-SEDG-HT-LR1-MIR-WHT</t>
  </si>
  <si>
    <t>Exit, edge-lit, AC only, surface mount, red LED, single face, mirror panel, white housing, 120/277V</t>
  </si>
  <si>
    <t>NYC-SEDG-HT-LR2-MIR-WHT</t>
  </si>
  <si>
    <t>Exit, edge-lit, AC only, surface mount, red LED, double face, mirror panel, white housing, 120/277V</t>
  </si>
  <si>
    <t>NYC-SEDG-HT-LR1-WHT-WHT</t>
  </si>
  <si>
    <t>Exit, edge-lit, AC only, surface mount, red LED, single face, white panel, white housing, 120/277V</t>
  </si>
  <si>
    <t>NYC-SEDG-HT-LR2-WHT-WHT</t>
  </si>
  <si>
    <t>Exit, edge-lit, AC only, surface mount, red LED, double face, white panel, white housing, 120/277V</t>
  </si>
  <si>
    <t>NYC-SEDG-SA-LR1-CLR-WHT</t>
  </si>
  <si>
    <t>Exit, edge-lit, AC &amp; EM, surface mount, red LED, single face, clear panel, white housing, 120/277V</t>
  </si>
  <si>
    <t>NYC-SEDG-SA-LR1-MIR-WHT</t>
  </si>
  <si>
    <t>Exit, edge-lit, AC &amp; EM, surface mount, red LED, single face, mirror panel, white housing, 120/277V</t>
  </si>
  <si>
    <t>NYC-SEDG-SA-LR2-MIR-WHT</t>
  </si>
  <si>
    <t>Exit, edge-lit, AC &amp; EM, surface mount, red LED, double face, mirror panel, white housing, 120/277V</t>
  </si>
  <si>
    <t>NYC-SEDG-SA-LR1-WHT-WHT</t>
  </si>
  <si>
    <t>Exit, edge-lit, AC &amp; EM, surface mount, red LED, single face, white panel, white housing, 120/277V</t>
  </si>
  <si>
    <t>NYC-SEDG-SA-LR2-WHT-WHT</t>
  </si>
  <si>
    <t>Exit, edge-lit, AC &amp; EM, surface mount, red LED, double face, white panel, white housing, 120/277V</t>
  </si>
  <si>
    <t>Special voltage (208/220/240V, 50/60Hz)(not available with AT option)</t>
  </si>
  <si>
    <t>NYC-STX</t>
  </si>
  <si>
    <t>NYC-STX-HT-LRU</t>
  </si>
  <si>
    <t>Exit, steel, AC only, red LED, universal face, universal mount, white housing, NYC compliant</t>
  </si>
  <si>
    <t>NYC-STX-SA-LRU</t>
  </si>
  <si>
    <t>Exit, steel, AC &amp; EM, red LED, universal face, universal mount, white housing, NYC compliant</t>
  </si>
  <si>
    <t>NYC-STX-HT-LRU-BLK</t>
  </si>
  <si>
    <t>Exit, steel, AC only, red LED, universal face, universal mount, black housing, NYC compliant</t>
  </si>
  <si>
    <t>NYC-STX-SA-LRU-BLK</t>
  </si>
  <si>
    <t>Exit, steel, AC &amp; EM, red LED, universal face, universal mount, black housing, NYC compliant</t>
  </si>
  <si>
    <t>NYC-STX-C</t>
  </si>
  <si>
    <t>NYC-STX-C-LRU-2-WHT</t>
  </si>
  <si>
    <t>Combo unit, universal face, red LED, 2 top mounted LED heads, white housing, NYC approved</t>
  </si>
  <si>
    <t>NYC-STX-C-LRU-3-WHT</t>
  </si>
  <si>
    <t>Combo unit, universal face, red LED, 3 top mounted LED heads, white housing, NYC approved</t>
  </si>
  <si>
    <t>NYC-STXC-LRU-0-WHT</t>
  </si>
  <si>
    <t>Combo unit, universal face, no LED heads, white housing, NYC approved</t>
  </si>
  <si>
    <t>WLX 8" EXIT</t>
  </si>
  <si>
    <t>Description (NEMA 4X)</t>
  </si>
  <si>
    <t>WLX-HT-LR1-y-SW8</t>
  </si>
  <si>
    <t>8" Exit, AC only, single face, red LED, ceiling or wall (y), white housing</t>
  </si>
  <si>
    <t>WLX-SA-LR1-y-SW8</t>
  </si>
  <si>
    <t>8" Exit, EM &amp; AC, single face, red LED, ceiling or wall (y), white housing</t>
  </si>
  <si>
    <t>LR2</t>
  </si>
  <si>
    <t>double sided panel</t>
  </si>
  <si>
    <t>ALL PLURALUCE MODELS</t>
  </si>
  <si>
    <t>*</t>
  </si>
  <si>
    <t>OL2-HT-LR1</t>
  </si>
  <si>
    <t>Edgelit Exit, AC only, Red LED, Single Face, white Finish</t>
  </si>
  <si>
    <t>OL2-HT-LR2</t>
  </si>
  <si>
    <t>Edgelit Exit, AC only, Red LED, Double Face, white Finish</t>
  </si>
  <si>
    <t>OL2-HT-LG1</t>
  </si>
  <si>
    <t>Edgelit Exit, AC only, Green LED, Single Face, white Finish</t>
  </si>
  <si>
    <t>OL2-HT-LG2</t>
  </si>
  <si>
    <t>Edgelit Exit, AC only, Green LED, Double Face, white Finish</t>
  </si>
  <si>
    <t>OL2-SA-LR1</t>
  </si>
  <si>
    <t>Edgelit Exit, AC &amp; EM, Red LED, Single Face, white Finish</t>
  </si>
  <si>
    <t>OL2-SA-LR2</t>
  </si>
  <si>
    <t>Edgelit Exit, AC &amp; EM, Red LED, Double Face, white Finish</t>
  </si>
  <si>
    <t>OL2-SA-LG1</t>
  </si>
  <si>
    <t>Edgelit Exit, AC &amp; EM, Green LED, Single Face, white Finish</t>
  </si>
  <si>
    <t>OL2-SA-LG2</t>
  </si>
  <si>
    <t>Edgelit Exit, AC &amp; EM, Green LED, Double Face, white Finish</t>
  </si>
  <si>
    <t>C</t>
  </si>
  <si>
    <t>clear</t>
  </si>
  <si>
    <t>M</t>
  </si>
  <si>
    <t>mirror</t>
  </si>
  <si>
    <t>CS</t>
  </si>
  <si>
    <t>ceiling surface</t>
  </si>
  <si>
    <t>ES</t>
  </si>
  <si>
    <t>end mount</t>
  </si>
  <si>
    <t>MM</t>
  </si>
  <si>
    <t>mullion mount (single face only)</t>
  </si>
  <si>
    <t>wall recessed</t>
  </si>
  <si>
    <t>WS</t>
  </si>
  <si>
    <t>wall surface</t>
  </si>
  <si>
    <t>flashing alarm (OL2 PLUS models with AT only)</t>
  </si>
  <si>
    <t>inverted face (not available with SWHE nor SWCT options)</t>
  </si>
  <si>
    <t>OL2-BB</t>
  </si>
  <si>
    <t>recessed back box (standard)</t>
  </si>
  <si>
    <t>PLUS</t>
  </si>
  <si>
    <t>OL2 PLUS (not available with MM, SWCT or SWHE)</t>
  </si>
  <si>
    <t>SQ</t>
  </si>
  <si>
    <t>square corner panels for OL2 PLUS panels only</t>
  </si>
  <si>
    <t>SWCT</t>
  </si>
  <si>
    <t xml:space="preserve">Connecticut compliant modified accessibility symbol - SINGLE side </t>
  </si>
  <si>
    <t xml:space="preserve">Connecticut compliant modified accessibility symbol - DOUBLE side </t>
  </si>
  <si>
    <t>SWHE</t>
  </si>
  <si>
    <t>International ADA sign - SINGLE side</t>
  </si>
  <si>
    <t>International ADA sign - DOUBLE side</t>
  </si>
  <si>
    <t>universal 6-24VDC (mullion mount only)</t>
  </si>
  <si>
    <t>Mullion mount: Single face models only; Pendant kits not applicable; Not available with SWCT or SWHE panels</t>
  </si>
  <si>
    <t>Link to Beghelli Web Page (std OL2)</t>
  </si>
  <si>
    <t>Link to Beghelli Web Page (MM mullion mount)</t>
  </si>
  <si>
    <t>Link to Beghelli Web Page (OL2 PLUS)</t>
  </si>
  <si>
    <t>Link to Beghelli Web Page (SWCT/ SWHE)</t>
  </si>
  <si>
    <t>WIRE GUARDS</t>
  </si>
  <si>
    <t xml:space="preserve">PACO </t>
  </si>
  <si>
    <t>PEH-1 UNIT</t>
  </si>
  <si>
    <t>PEH-1</t>
  </si>
  <si>
    <t>Paco unit, Ni-Cd battery, 2 x 1.5W LED, white finish, 120/277V</t>
  </si>
  <si>
    <t>PEH-1-AT</t>
  </si>
  <si>
    <t>Paco unit, Ni-Cd battery, 2 x 1.5W LED, white finish, 120/277V, autotest</t>
  </si>
  <si>
    <t>PEH-1-AT-RC</t>
  </si>
  <si>
    <t>Paco unit, Ni-Cd battery, 2 x 1.5W LED, white finish, 120/277V, autotest, remote capable</t>
  </si>
  <si>
    <t>PEH-1-RC</t>
  </si>
  <si>
    <t>Paco unit, Ni-Cd battery, 2 x 1.5W LED, white finish, 120/277V, remote capable</t>
  </si>
  <si>
    <t>PEH-1-B</t>
  </si>
  <si>
    <t>Paco unit, Ni-Cd battery, 2 x 1.5W LED, black finish, 120/277V</t>
  </si>
  <si>
    <t>PEH-1-AT-B-RC</t>
  </si>
  <si>
    <t>Paco unit, Ni-Cd battery, 2 x 1.5W LED, black finish, 120/277V, autotest, remote capable</t>
  </si>
  <si>
    <t>PEH-1-B-RC</t>
  </si>
  <si>
    <t>Paco unit, Ni-Cd battery, 2 x 1.5W LED, black finish, 120/277V, remote capable</t>
  </si>
  <si>
    <t>PEH-1-UNV</t>
  </si>
  <si>
    <t>Paco unit, Ni-Cd battery, 2 x 1.5W LED, black finish, 120-277V, remote capable</t>
  </si>
  <si>
    <t>PEH-T20 UNIT</t>
  </si>
  <si>
    <t>PEH-T20</t>
  </si>
  <si>
    <t>Paco unit, Ni-Cd battery, 2 x 1.7W LED, thermoplastic, white finish, 120/277V</t>
  </si>
  <si>
    <t>PEH-T20-B</t>
  </si>
  <si>
    <t>Paco unit, Ni-Cd battery, 2 x 1.7W LED, thermoplastic, black finish, 120/277V</t>
  </si>
  <si>
    <t>PX EXIT</t>
  </si>
  <si>
    <r>
      <t xml:space="preserve">Description </t>
    </r>
    <r>
      <rPr>
        <sz val="12"/>
        <color rgb="FF000000"/>
        <rFont val="Calibri"/>
        <family val="2"/>
      </rPr>
      <t>(indoor / damp)</t>
    </r>
  </si>
  <si>
    <t>PX-R-HT</t>
  </si>
  <si>
    <t>Paco exit, AC only, red LED, universal face</t>
  </si>
  <si>
    <t>PX-R-HT-B</t>
  </si>
  <si>
    <t>Paco exit, AC only, red LED, universal face, black finish</t>
  </si>
  <si>
    <t>PX-G-HT</t>
  </si>
  <si>
    <t>Paco exit, AC only, green LED, universal face</t>
  </si>
  <si>
    <t>PX-R-SA</t>
  </si>
  <si>
    <t>Paco exit, Ni-Cd battery, red LED, universal face</t>
  </si>
  <si>
    <t>PX-R-SA-B</t>
  </si>
  <si>
    <t>Paco exit, Ni-Cd battery, red LED, universal face, black finish</t>
  </si>
  <si>
    <t>PX-G-SA</t>
  </si>
  <si>
    <t>Paco exit, Ni-Cd battery, green LED, universal face</t>
  </si>
  <si>
    <t>PX-R-SA-RC</t>
  </si>
  <si>
    <t>Paco exit, Ni-Cd battery, red LED, universal face, remote capable</t>
  </si>
  <si>
    <t>PX-G-SA-RC</t>
  </si>
  <si>
    <t>Paco exit, Ni-Cd battery, green LED, universal face, remote capable</t>
  </si>
  <si>
    <t>WG 3DX16.5LX14W WHT</t>
  </si>
  <si>
    <t>300400012-001</t>
  </si>
  <si>
    <t>wireguard, 3"D X 16.5"L X 14"W, white (FRMC wall, STX wall, QR wall, CRVC recessed wall, NYCEST wall, PXA wall, PX wall, ATXRE wall)</t>
  </si>
  <si>
    <t xml:space="preserve">PCH COMBO </t>
  </si>
  <si>
    <t>PCH-R-SA</t>
  </si>
  <si>
    <t>Ni-Cd battery, red LED, universal face, 2 x 1.5W LED</t>
  </si>
  <si>
    <t>PCH-R-SA-B</t>
  </si>
  <si>
    <t>Ni-Cd battery, red LED, universal face, 2 x 1.5W LED, black finish</t>
  </si>
  <si>
    <t>PCH-G-SA</t>
  </si>
  <si>
    <t>Ni-Cd battery, green LED, universal face, 2 x 1.5W LED</t>
  </si>
  <si>
    <t>PCH-R-SA-RC</t>
  </si>
  <si>
    <t>Ni-Cd battery, red LED, universal face, 2 x 1.5W LED, 3W remote capable</t>
  </si>
  <si>
    <t>PCH-R-SA-RC-B</t>
  </si>
  <si>
    <t>Ni-Cd battery, red LED, universal face, 2 x 1.5W LED, 3W remote capable, black finish</t>
  </si>
  <si>
    <t>PCH-G-SA-RC</t>
  </si>
  <si>
    <t>Ni-Cd battery, green LED, universal face, 2 x 1.5W LED, 3W remote capable</t>
  </si>
  <si>
    <t>PCH-G-SA-RC-B</t>
  </si>
  <si>
    <t>PACO AQUA</t>
  </si>
  <si>
    <t>PX-A EXIT</t>
  </si>
  <si>
    <r>
      <t xml:space="preserve">Description </t>
    </r>
    <r>
      <rPr>
        <sz val="12"/>
        <color rgb="FF000000"/>
        <rFont val="Calibri"/>
        <family val="2"/>
      </rPr>
      <t>(indoor / damp / wet)</t>
    </r>
  </si>
  <si>
    <t>PX-A-R-HT</t>
  </si>
  <si>
    <t>Exit, AC only, red LED, universal face and mount</t>
  </si>
  <si>
    <t>PX-A-G-HT</t>
  </si>
  <si>
    <t>Exit, AC only, green LED, universal face and mount</t>
  </si>
  <si>
    <t>PX-A-R-SA</t>
  </si>
  <si>
    <t>Exit, AC &amp; EM, red LED, universal face and mount</t>
  </si>
  <si>
    <t>PX-A-G-SA</t>
  </si>
  <si>
    <t>Exit, AC &amp; EM, green LED, universal face and mount</t>
  </si>
  <si>
    <t>PX-A-R-SA-RC</t>
  </si>
  <si>
    <t>Exit, AC &amp; EM, red LED, universal face and mount, remote capable</t>
  </si>
  <si>
    <t>PX-A-G-SA-RC</t>
  </si>
  <si>
    <t>Exit, AC &amp; EM, green LED, universal face and mount, remote capable</t>
  </si>
  <si>
    <t>autotest (available with RC- connect remotes to avoid error code)</t>
  </si>
  <si>
    <t>WG 14.5DX12.5LX6.5W WHT</t>
  </si>
  <si>
    <t>300400015-001</t>
  </si>
  <si>
    <t>wireguard, 14.5"D X 12.5"L X 6.5"W, white (STX ceiling, WLX ceiling, WLX end mount, VE end mount, STX end mount, FMPL ceiling/ end, PXA ceiling, EPX end)</t>
  </si>
  <si>
    <t>PCH-A COMBO</t>
  </si>
  <si>
    <t>PCH-A-R</t>
  </si>
  <si>
    <t>Combo, red LED, universal face / mount, 2x1.17w 3.6v LED heads</t>
  </si>
  <si>
    <t>PCH-A-G</t>
  </si>
  <si>
    <t>Combo, green LED, universal face / mount, 2x1.17w 3.6v LED heads</t>
  </si>
  <si>
    <t>PCH-A-R-RC</t>
  </si>
  <si>
    <t>Combo, red LED, universal face / mount, 2x1.17w 3.6v LED heads, remote capable</t>
  </si>
  <si>
    <t>PCH-A-G-RC</t>
  </si>
  <si>
    <t>Combo, green LED, universal face / mount, 2x1.17w 3.6v LED heads, remote capable</t>
  </si>
  <si>
    <t>PLURALUCE EMERGENCY UNITS</t>
  </si>
  <si>
    <t>INDOOR</t>
  </si>
  <si>
    <t>PL-HT-120-347V</t>
  </si>
  <si>
    <t>AC only, 4x2.5W LED, 120-347V</t>
  </si>
  <si>
    <t>PL-SE-120-347V</t>
  </si>
  <si>
    <t>Emergency only, Ni-Mh, 4x2.5W LED, 120-347V</t>
  </si>
  <si>
    <t>PL-SA-120-347V</t>
  </si>
  <si>
    <t>AC &amp; EM, Ni-Mh, 4x2.5W LED, 120-347V</t>
  </si>
  <si>
    <t>PL-R-HT-120-347V</t>
  </si>
  <si>
    <t>PL-R-SE-120-347V</t>
  </si>
  <si>
    <t>PL-R-SA-120-347V</t>
  </si>
  <si>
    <t>SQUARE RECESSED</t>
  </si>
  <si>
    <t>PL-SQR-HT-120-347V</t>
  </si>
  <si>
    <t>Recessed square, AC only, 4 x 2.5W LED, 120-347V</t>
  </si>
  <si>
    <t>PL-SQR-SE-120-347V</t>
  </si>
  <si>
    <t>Recessed square, EM only, Ni-Mh battery, 4 x 2.5W LED, 120-347V</t>
  </si>
  <si>
    <t>PL-SQR-SA-120-347V</t>
  </si>
  <si>
    <t>Recessed square, AC &amp; EM, Ni-Mh battery, 4 x 2.5W LED, 120-347V</t>
  </si>
  <si>
    <t>WEATHERPROOF</t>
  </si>
  <si>
    <r>
      <t xml:space="preserve">Description </t>
    </r>
    <r>
      <rPr>
        <sz val="12"/>
        <color theme="1"/>
        <rFont val="Calibri"/>
        <family val="2"/>
        <scheme val="minor"/>
      </rPr>
      <t>(wet / NEMA 4X)</t>
    </r>
  </si>
  <si>
    <t>PL-WP-HT-120-347V</t>
  </si>
  <si>
    <t>PL-WP-SE-120-347V</t>
  </si>
  <si>
    <t>PL-WP-SA-120-347V</t>
  </si>
  <si>
    <t>HAZARDOUS</t>
  </si>
  <si>
    <r>
      <t xml:space="preserve">Description </t>
    </r>
    <r>
      <rPr>
        <sz val="12"/>
        <color theme="1"/>
        <rFont val="Calibri"/>
        <family val="2"/>
        <scheme val="minor"/>
      </rPr>
      <t>(hazardous Class I, Div 2, Groups A-D, Class II, Div 2, Groups E-G, Class III / wet / NEMA 4X)</t>
    </r>
  </si>
  <si>
    <t>PL-HZ-HT-120-347V</t>
  </si>
  <si>
    <t>PL-HZ-SE-120-347V</t>
  </si>
  <si>
    <t>PL-HZ-SA-120-347V</t>
  </si>
  <si>
    <t>AC &amp; EM,  Ni-Mh, 4x2.5W LED, 120-347V</t>
  </si>
  <si>
    <t>QUADRALUCE</t>
  </si>
  <si>
    <r>
      <t xml:space="preserve">Description  </t>
    </r>
    <r>
      <rPr>
        <sz val="12"/>
        <color theme="1"/>
        <rFont val="Calibri"/>
        <family val="2"/>
        <scheme val="minor"/>
      </rPr>
      <t>(Extruded aluminum, 4 x 2.5W LED)</t>
    </r>
  </si>
  <si>
    <t>QR-PL-12-10-LR1-W</t>
  </si>
  <si>
    <t>QR-PL-12-10-LR1-C</t>
  </si>
  <si>
    <t>QR-PL-12-10-LR1-M</t>
  </si>
  <si>
    <t>QR-PL-12-10-LR2-C</t>
  </si>
  <si>
    <t>QR-PL-12-10-LR2-M</t>
  </si>
  <si>
    <t>QR-PL-12-10-LRU-M</t>
  </si>
  <si>
    <t>QR-PL-12-10-LG1-W</t>
  </si>
  <si>
    <t>QR-PL-12-10-LG1-C</t>
  </si>
  <si>
    <t>QR-PL-12-10-LG1-M</t>
  </si>
  <si>
    <t>QR-PL-12-10-LG2-C</t>
  </si>
  <si>
    <t>QR-PL-12-10-LG2-M</t>
  </si>
  <si>
    <t>QR-PL-12-10-LGU-M</t>
  </si>
  <si>
    <t>ROBUSTO (RBO)</t>
  </si>
  <si>
    <t>Description 
(C1D2, Groups A-D/ Title 20/ NEMA 4X)</t>
  </si>
  <si>
    <t xml:space="preserve">RBOE HT LR1W </t>
  </si>
  <si>
    <t>100002102 003</t>
  </si>
  <si>
    <t>Exit, AC only, single face, red LED, C1D2, wall mount</t>
  </si>
  <si>
    <t xml:space="preserve">RBOE HT LG1W </t>
  </si>
  <si>
    <t>100002102 004</t>
  </si>
  <si>
    <t>Exit, AC only, single face, green LED, C1D2, wall mount</t>
  </si>
  <si>
    <t xml:space="preserve">RBOE SA LR1W </t>
  </si>
  <si>
    <t>100002102 001</t>
  </si>
  <si>
    <t>Exit, AC&amp;EM, single face, red LED, C1D2, wall mount</t>
  </si>
  <si>
    <t xml:space="preserve">RBOE SA LG1W </t>
  </si>
  <si>
    <t>100002102 002</t>
  </si>
  <si>
    <t>Exit, AC&amp;EM, single face, green LED, C1D2, wall mount</t>
  </si>
  <si>
    <t>fire alarm interface -  specify type (open/closed dry contact),  AT is required</t>
  </si>
  <si>
    <t>visual alarm (flasher) -  only with AT option</t>
  </si>
  <si>
    <t>100002500 006</t>
  </si>
  <si>
    <t>Description 
(C1D2,  Groups A-D/ NEMA 4X)</t>
  </si>
  <si>
    <t>Model Example:  RBOC 1290 LR1UW 2LRWP9W AT NC TP (options, including NC, positioned in alphabetical order)</t>
  </si>
  <si>
    <t>RBOC 636 0</t>
  </si>
  <si>
    <t>RBO combo, 6V, 36W, no heads, hazardous C1D2</t>
  </si>
  <si>
    <t>RBOC 660 0</t>
  </si>
  <si>
    <t>RBO combo, 6V, 60W, no heads, hazardous C1D2</t>
  </si>
  <si>
    <t>RBOC 672 0</t>
  </si>
  <si>
    <t>RBO combo, 6V, 72W, no heads, hazardous C1D2</t>
  </si>
  <si>
    <t>RBOC 6100 0</t>
  </si>
  <si>
    <t>RBO combo, 6V, 100W, no heads, hazardous C1D2</t>
  </si>
  <si>
    <t>RBOC 6120 0</t>
  </si>
  <si>
    <t>RBO combo, 6V, 120W, no heads, hazardous C1D2</t>
  </si>
  <si>
    <t>RBOC 1236 0</t>
  </si>
  <si>
    <t>RBO combo, 12V, 36W, no heads, hazardous C1D2</t>
  </si>
  <si>
    <t>RBOC 1260 0</t>
  </si>
  <si>
    <t>RBO combo, 12V, 60W, no heads, hazardous C1D2</t>
  </si>
  <si>
    <t>RBOC 12120 0</t>
  </si>
  <si>
    <t>RBO combo, 12V, 120W, no heads, hazardous C1D2</t>
  </si>
  <si>
    <t>RBOC 12140 0</t>
  </si>
  <si>
    <t>RBO combo, 12V, 140W, no heads, hazardous C1D2</t>
  </si>
  <si>
    <t>RBOC 642 0 NC</t>
  </si>
  <si>
    <t>RBO combo, 6V, 42W, no heads, hazardous C1D2</t>
  </si>
  <si>
    <t>RBOC 654 0 NC</t>
  </si>
  <si>
    <t>RBO combo, 6V, 54W, no heads, hazardous C1D2</t>
  </si>
  <si>
    <t>RBOC 690 0 NC</t>
  </si>
  <si>
    <t>RBO combo, 6V, 90W, no heads, hazardous C1D2</t>
  </si>
  <si>
    <t>RBOC 1242 0 NC</t>
  </si>
  <si>
    <t>RBO combo, 12V, 42W, no heads, hazardous C1D2</t>
  </si>
  <si>
    <t>RBOC 1290 0 NC</t>
  </si>
  <si>
    <t>RBO combo, 12V, 90W, no heads, hazardous C1D2</t>
  </si>
  <si>
    <t>RBOC 12130 0 NC</t>
  </si>
  <si>
    <t>RBO combo, 12V, 130W, no heads, hazardous C1D2</t>
  </si>
  <si>
    <t>LED/ FACES/ CHEVRONS/ MOUNTING</t>
  </si>
  <si>
    <t>LR1UW</t>
  </si>
  <si>
    <t>red LED, single face, universal chevrons, wall mount</t>
  </si>
  <si>
    <t>LG1UW</t>
  </si>
  <si>
    <t>green LED, single face, universal chevrons, wall mount</t>
  </si>
  <si>
    <t>SEE LAMP HEAD SELECTION BELOW</t>
  </si>
  <si>
    <t>fire alarm interface   specify type (open/closed dry contact)    AT is required</t>
  </si>
  <si>
    <t>side mount heads</t>
  </si>
  <si>
    <t xml:space="preserve">TD  </t>
  </si>
  <si>
    <t>Description 
(C1D2, Groups A-D/ NEMA 4X)</t>
  </si>
  <si>
    <t>Model Example:  RBOU 690 2LRWP 6WLEDSB NC SM (options, including NC, positioned in alphabetical order)</t>
  </si>
  <si>
    <t>RBOU 636 0</t>
  </si>
  <si>
    <t>RBO unit, 6V, 36W, sealed lead, no heads, hazardous C1D2</t>
  </si>
  <si>
    <t>RBOU 660 0</t>
  </si>
  <si>
    <t>RBO unit, 6V, 60W, sealed lead, no heads, hazardous C1D2</t>
  </si>
  <si>
    <t>RBOU 672 0</t>
  </si>
  <si>
    <t>RBO unit, 6V, 72W, sealed lead, no heads, hazardous C1D2</t>
  </si>
  <si>
    <t>RBOU 6100 0</t>
  </si>
  <si>
    <t>RBO unit, 6V, 100W, sealed lead, no heads, hazardous C1D2</t>
  </si>
  <si>
    <t>RBOU 6120 0</t>
  </si>
  <si>
    <t>RBO unit, 6V, 120W, sealed lead, no heads, hazardous C1D2</t>
  </si>
  <si>
    <t>RBOU 1236 0</t>
  </si>
  <si>
    <t>RBO unit, 12V, 36W, sealed lead, no heads, hazardous C1D2</t>
  </si>
  <si>
    <t>RBOU 1260 0</t>
  </si>
  <si>
    <t>RBO unit, 12V, 60W, sealed lead, no heads, hazardous C1D2</t>
  </si>
  <si>
    <t>RBOU 12120 0</t>
  </si>
  <si>
    <t>RBO unit, 12V, 120W, sealed lead, no heads, hazardous C1D2</t>
  </si>
  <si>
    <t>RBOU 12140 0</t>
  </si>
  <si>
    <t>RBO unit, 12V, 140W, sealed lead, no heads, hazardous C1D2</t>
  </si>
  <si>
    <t>RBOU 642 0</t>
  </si>
  <si>
    <t>RBO unit, 6V, 42W, Ni-Cd, no heads, hazardous C1D2</t>
  </si>
  <si>
    <t>RBOU 654 0</t>
  </si>
  <si>
    <t>RBO unit, 6V, 54W, Ni-Cd, no heads, hazardous C1D2</t>
  </si>
  <si>
    <t>RBOU 690 0</t>
  </si>
  <si>
    <t>RBO unit, 6V, 90W, Ni-Cd, no heads, hazardous C1D2</t>
  </si>
  <si>
    <t>RBOU 1242 0</t>
  </si>
  <si>
    <t>RBO unit, 12V, 42W, Ni-Cd, no heads, hazardous C1D2</t>
  </si>
  <si>
    <t>RBOU 1290 0</t>
  </si>
  <si>
    <t>RBO unit, 12V, 90W, Ni-Cd, no heads, hazardous C1D2</t>
  </si>
  <si>
    <t>RBOU 12130 0</t>
  </si>
  <si>
    <t>RBO unit, 12V, 130W, Ni-Cd, no heads, hazardous C1D2</t>
  </si>
  <si>
    <t>WG 9DX20LX19W WHT</t>
  </si>
  <si>
    <t>300400009 001</t>
  </si>
  <si>
    <r>
      <rPr>
        <sz val="8"/>
        <color rgb="FF000000"/>
        <rFont val="Arial"/>
        <family val="2"/>
      </rPr>
      <t>wireguard, 9"D X 20"L X 19"W, white (</t>
    </r>
    <r>
      <rPr>
        <sz val="8"/>
        <color rgb="FFFF0000"/>
        <rFont val="Arial"/>
        <family val="2"/>
      </rPr>
      <t>ROBUSTO</t>
    </r>
    <r>
      <rPr>
        <sz val="8"/>
        <color rgb="FF000000"/>
        <rFont val="Arial"/>
        <family val="2"/>
      </rPr>
      <t>, WLX COMBO, VESTA375)</t>
    </r>
  </si>
  <si>
    <t>RBO LAMP HEADS</t>
  </si>
  <si>
    <t>2LRWP 6WLEDSB</t>
  </si>
  <si>
    <t>DOUBLE PAR36 WEATHERPROOF HEAD WITH TWO 6W SEALED BEAM LED LAMPS (12V &amp; 24V ONLY)</t>
  </si>
  <si>
    <t>2LRWP 9W</t>
  </si>
  <si>
    <t>DOUBLE PAR36 WEATHERPROOF HEAD WITH TWO 9W INCANDESCENT LAMPS</t>
  </si>
  <si>
    <t>2LRWP 12W</t>
  </si>
  <si>
    <t>DOUBLE PAR36 WEATHERPROOF HEAD WITH TWO 12W INCANDESCENT LAMPS (12V ONLY)</t>
  </si>
  <si>
    <t>2LRWP 18W</t>
  </si>
  <si>
    <t>DOUBLE PAR36 WEATHERPROOF HEAD WITH TWO 18W INCANDESCENT LAMPS (12V &amp; 24V ONLY)</t>
  </si>
  <si>
    <t>3LRWP 6WLEDSB</t>
  </si>
  <si>
    <t>THREE PAR36 WEATHERPROOF HEADS WITH ONE 6W SEALED BEAM LED LAMP (12V &amp; 24V ONLY)</t>
  </si>
  <si>
    <t>3LRWP 9W</t>
  </si>
  <si>
    <t>THREE PAR36 WEATHERPROOF HEADS WITH ONE 9W INCANDESCENT LAMP</t>
  </si>
  <si>
    <t>3LRWP 12W</t>
  </si>
  <si>
    <t>THREE PAR36 WEATHERPROOF HEADS WITH ONE 12W INCANDESCENT LAMP (12V ONLY)</t>
  </si>
  <si>
    <t>3LRWP 18W</t>
  </si>
  <si>
    <t>THREE PAR36 WEATHERPROOF HEADS WITH ONE 18W INCANDESCENT LAMP (12V &amp; 24V ONLY)</t>
  </si>
  <si>
    <t>4LRWP 6WLEDSB</t>
  </si>
  <si>
    <t>FOUR PAR36 WEATHERPROOF HEADS WITH ONE 6W SEALED BEAM LED LAMP (12V &amp; 24V ONLY)</t>
  </si>
  <si>
    <t>4LRWP 9W</t>
  </si>
  <si>
    <t>FOUR PAR36 WEATHERPROOF HEADS WITH ONE 9W INCANDESCENT LAMP</t>
  </si>
  <si>
    <t>4LRWP 12W</t>
  </si>
  <si>
    <t>FOUR PAR36 WEATHERPROOF HEADS WITH ONE 12W INCANDESCENT LAMP (12V ONLY)</t>
  </si>
  <si>
    <t>4LRWP 18W</t>
  </si>
  <si>
    <t>FOUR PAR36 WEATHERPROOF HEADS WITH ONE 18W INCANDESCENT LAMP (12V &amp; 24V ONLY)</t>
  </si>
  <si>
    <t>updated 3/13/24</t>
  </si>
  <si>
    <t>lamp heads missing data</t>
  </si>
  <si>
    <t>REMOTE LAMPS</t>
  </si>
  <si>
    <t>BR-1</t>
  </si>
  <si>
    <t>Remote Head, Single, Damp Location, 1.7W LED, 6-12VDC, Thermoplastic, white </t>
  </si>
  <si>
    <t>BR-2</t>
  </si>
  <si>
    <t>Remote Head, Double, Damp Location, 3.5W LED, 6-12VDC, Thermoplastic, white</t>
  </si>
  <si>
    <t xml:space="preserve">BRH </t>
  </si>
  <si>
    <t>BRH-1</t>
  </si>
  <si>
    <t>Indoor LED single remote head, 3.6V, 6V, 9.6V &amp; 12V,  1W</t>
  </si>
  <si>
    <t>BRH-2</t>
  </si>
  <si>
    <t>Indoor LED double head remote, 3.6V, 6V, 9.6V &amp; 12V, 2W</t>
  </si>
  <si>
    <t>BRH-WP1</t>
  </si>
  <si>
    <t>Outdoor LED single remote head, 3.6V, 6V, 9.6V &amp; 12V, 1W</t>
  </si>
  <si>
    <t>BRH-WP2</t>
  </si>
  <si>
    <t>Outdoor LED double head remote, 3.6V, 6V, 9.6V &amp; 12V, 2W</t>
  </si>
  <si>
    <t>autotest (indoor only)</t>
  </si>
  <si>
    <t>HO</t>
  </si>
  <si>
    <t>high output</t>
  </si>
  <si>
    <t>BRW-1</t>
  </si>
  <si>
    <t>Remote Head, Single, Wet Location, 1W LED, 3-12VDC, Polycarbonate, white</t>
  </si>
  <si>
    <t>BRW-2</t>
  </si>
  <si>
    <t>Remote Head, Double, Wet Location, 2W LED, 3-12VDC, Polycarbonate, white</t>
  </si>
  <si>
    <t xml:space="preserve">BTMR </t>
  </si>
  <si>
    <t>SINGLE HEAD</t>
  </si>
  <si>
    <t>BTMR1-12V-50W-MR16</t>
  </si>
  <si>
    <t>100003070-008</t>
  </si>
  <si>
    <t>12V 50W, MR16, white, single head</t>
  </si>
  <si>
    <t>BTMR1-12V-5W-LED MR16</t>
  </si>
  <si>
    <t>100003065-082</t>
  </si>
  <si>
    <t>12V 5W, LED MR16, white, single head</t>
  </si>
  <si>
    <t>BTMR1-12V-7W-LED MR16</t>
  </si>
  <si>
    <t>100003065-081</t>
  </si>
  <si>
    <t>12V 7W, LED MR16, white, single head</t>
  </si>
  <si>
    <t>DOUBLE HEAD</t>
  </si>
  <si>
    <t>BTMR2-12V-50W-MR16</t>
  </si>
  <si>
    <t>100003070-018</t>
  </si>
  <si>
    <t>12V 50W, MR16, white, double head</t>
  </si>
  <si>
    <t>BTMR2-6V-5W-LED MR16</t>
  </si>
  <si>
    <t>100003065-105</t>
  </si>
  <si>
    <t>6V 5W, LED MR16, white, double head</t>
  </si>
  <si>
    <t>BTMR2-12V-2W-LED MR16</t>
  </si>
  <si>
    <t>100003065-117</t>
  </si>
  <si>
    <t>12V 2W, LED MR16, white, double head</t>
  </si>
  <si>
    <t>BTMR2-12V-5W-LED MR16</t>
  </si>
  <si>
    <t>100003065-078</t>
  </si>
  <si>
    <t>12V 5W, LED MR16, white, double head</t>
  </si>
  <si>
    <t>BTMR2-12V-7W-LED MR16</t>
  </si>
  <si>
    <t>100003065-075</t>
  </si>
  <si>
    <t>12V 7W, LED MR16, white, double head</t>
  </si>
  <si>
    <t xml:space="preserve">LC </t>
  </si>
  <si>
    <t>less canopy</t>
  </si>
  <si>
    <t>deduct (-$1)</t>
  </si>
  <si>
    <t xml:space="preserve">HDZ </t>
  </si>
  <si>
    <r>
      <t xml:space="preserve">Description </t>
    </r>
    <r>
      <rPr>
        <sz val="12"/>
        <color theme="1"/>
        <rFont val="Calibri"/>
        <family val="2"/>
        <scheme val="minor"/>
      </rPr>
      <t>(hazardous)</t>
    </r>
  </si>
  <si>
    <t>SINGLE HEAD (Class I, Div I, Group B)</t>
  </si>
  <si>
    <t>HDZ-RMT-C1D1GB-1XF-1W-12V12WQ</t>
  </si>
  <si>
    <t>100002100-011</t>
  </si>
  <si>
    <t>Class I, Div I, Group B, Single remote head, Single lamp, Wall Mount, 12V 12WQ lamp</t>
  </si>
  <si>
    <t>SINGLE HEAD (Class I, Div I, Group C&amp;D)</t>
  </si>
  <si>
    <t>HDZ-RMT-C1D1GCD-1XF-1C-12V4WLED</t>
  </si>
  <si>
    <t>100002100-108</t>
  </si>
  <si>
    <t>Class I, Div I, Group C&amp;D, Single remote head, Single lamp,Ceiling Mount, 12V 4W LED lamp</t>
  </si>
  <si>
    <t>HDZ-RMT-C1D1GCD-1XF-1W-12V4WLED</t>
  </si>
  <si>
    <t>100002100-106</t>
  </si>
  <si>
    <t>Class I, Div I, Group C&amp;D, Single remote head, Single lamp, Wall Mount, 12V 4W LED lamp</t>
  </si>
  <si>
    <t>HDZ-RMT-C1D1GCD-1XF-1W-12V12WQ</t>
  </si>
  <si>
    <t>100002100-002</t>
  </si>
  <si>
    <t>Class I, Div I, Group C&amp;D, Single remote head, Single lamp, Wall Mount, 12V 12WQ lamp</t>
  </si>
  <si>
    <t>HDZ-RMT-C1D1GCD-1XF-1W-12V20WQ</t>
  </si>
  <si>
    <t>100002100-040</t>
  </si>
  <si>
    <t>Class I, Div I, Group C&amp;D, Single remote head, Single lamp, Wall Mount, 12V 20WQ lamp</t>
  </si>
  <si>
    <t>SINGLE HEAD (Class I, Div II,  Group B,C&amp;D)</t>
  </si>
  <si>
    <t>HDZ-RMT-C1D2GBCD-1XF-1W-12V4WLED</t>
  </si>
  <si>
    <t>100002100-105</t>
  </si>
  <si>
    <t>Class I, Div II,  Group B,C&amp;D, Single remote head, Single lamp, Wall Mount, 12V 4W LED lamp</t>
  </si>
  <si>
    <t>SINGLE HEAD (Class 2, Div I, Group E,F&amp;G)</t>
  </si>
  <si>
    <t>HDZ-RMT-C2D1GEFG-1XF-1W-6V12W</t>
  </si>
  <si>
    <t>100002100-057</t>
  </si>
  <si>
    <t>Class 2, Div I, Group E,F&amp;G, Single remote head, Single lamp, Wall Mount, 6V 12WQ lamp</t>
  </si>
  <si>
    <r>
      <t xml:space="preserve">Description </t>
    </r>
    <r>
      <rPr>
        <sz val="12"/>
        <color theme="1"/>
        <rFont val="Calibri"/>
        <family val="2"/>
        <scheme val="minor"/>
      </rPr>
      <t>(indoor / damp / wet)</t>
    </r>
  </si>
  <si>
    <t>PR-1</t>
  </si>
  <si>
    <t xml:space="preserve">Single head remote, 3.6V, 1 x 0.6W </t>
  </si>
  <si>
    <t>PR-2</t>
  </si>
  <si>
    <t xml:space="preserve">Double head remote, 3.6V, 2 x 0.6W (1.22W total) </t>
  </si>
  <si>
    <t>PR1-WP</t>
  </si>
  <si>
    <t>Outdoor LED single remote head, 12 LEDS (EACH), 3.6V, 1 x 1.17W</t>
  </si>
  <si>
    <t>PR2-WP</t>
  </si>
  <si>
    <t>Outdoor LED double remote head, 12 LEDS (EACH), 3.6V, 2 x 1.17W (2.34W total)</t>
  </si>
  <si>
    <t>Black housing  (Minimun order Quantity Required)</t>
  </si>
  <si>
    <r>
      <t xml:space="preserve">Description </t>
    </r>
    <r>
      <rPr>
        <sz val="12"/>
        <color theme="1"/>
        <rFont val="Calibri"/>
        <family val="2"/>
        <scheme val="minor"/>
      </rPr>
      <t>(indoor /  Title 20)</t>
    </r>
  </si>
  <si>
    <t>PS-1</t>
  </si>
  <si>
    <t>PEH-T20 single head remote, 1 x 1.7W LED</t>
  </si>
  <si>
    <t>PS-2</t>
  </si>
  <si>
    <t>PEH-T20 double head remote, 2 x 1.7W LED</t>
  </si>
  <si>
    <t>Black housing  (PS2 only)</t>
  </si>
  <si>
    <r>
      <t>Description (</t>
    </r>
    <r>
      <rPr>
        <sz val="12"/>
        <color theme="1"/>
        <rFont val="Calibri"/>
        <family val="2"/>
        <scheme val="minor"/>
      </rPr>
      <t>NEMA 4X / Sanitation listed / wet)</t>
    </r>
  </si>
  <si>
    <t>SEA1-6V-5WLED MR16</t>
  </si>
  <si>
    <t>100003080-006</t>
  </si>
  <si>
    <t>Nema 4X single head remote 6V 5W LED-MR16</t>
  </si>
  <si>
    <t>SEA1-6V-7WLED MR16</t>
  </si>
  <si>
    <t>100003080-038</t>
  </si>
  <si>
    <t>Nema 4X single head remote 6V 7W LED-MR16</t>
  </si>
  <si>
    <t>SEA1-12V-2WLED MR16</t>
  </si>
  <si>
    <t>Nema 4X single head remote 12V 2W LED-MR16</t>
  </si>
  <si>
    <t>SEA1-12V-5WLED MR16</t>
  </si>
  <si>
    <t>100003080-003</t>
  </si>
  <si>
    <t>Nema 4X single head remote 12V 5W LED-MR16</t>
  </si>
  <si>
    <t>SEA1-12V-7WLED MR16</t>
  </si>
  <si>
    <t>100003080-015</t>
  </si>
  <si>
    <t>Nema 4X single head remote 12V 7W LED-MR16</t>
  </si>
  <si>
    <t>SEA1-24V-5WLED MR16</t>
  </si>
  <si>
    <t>Nema 4X single head remote 24V 5W LED-MR16</t>
  </si>
  <si>
    <t>SEA1-24V-7WLED MR16</t>
  </si>
  <si>
    <t>100003080-010</t>
  </si>
  <si>
    <t>Nema 4X single head remote 24V 7W LED-MR16</t>
  </si>
  <si>
    <t>SEA1-6V-6W</t>
  </si>
  <si>
    <t>100003080-022</t>
  </si>
  <si>
    <t>Nema 4X single head remote 6V 6W halogen</t>
  </si>
  <si>
    <t>SEA1-6V-10W</t>
  </si>
  <si>
    <t>Nema 4X single head remote 6V 10W halogen</t>
  </si>
  <si>
    <t>SEA1-12V-12W</t>
  </si>
  <si>
    <t>Nema 4X single head remote 12V 12W halogen</t>
  </si>
  <si>
    <t>SEA1-12V-20W</t>
  </si>
  <si>
    <t>Nema 4X single head remote 12V 20W halogen</t>
  </si>
  <si>
    <t>SEA1-12V-50W</t>
  </si>
  <si>
    <t>Nema 4X single head remote 12V 50W halogen</t>
  </si>
  <si>
    <t>SEA1-24V-12W</t>
  </si>
  <si>
    <t>Nema 4X single head remote 24V 12W halogen</t>
  </si>
  <si>
    <t>SEA1-24V-50W</t>
  </si>
  <si>
    <t>Nema 4X single head remote 24V 50W halogen</t>
  </si>
  <si>
    <t>SEA2-6V-5WLED MR16</t>
  </si>
  <si>
    <t>100003080-017</t>
  </si>
  <si>
    <t>Nema 4X double head remote 6V 5W LED-MR16</t>
  </si>
  <si>
    <t>SEA2-6V-7WLED MR16</t>
  </si>
  <si>
    <t>Nema 4X double head remote 6V 7W LED-MR16</t>
  </si>
  <si>
    <t>SEA2-12V-2WLED MR16</t>
  </si>
  <si>
    <t>Nema 4X double head remote 12V 2W LED-MR16</t>
  </si>
  <si>
    <t>SEA2-12V-5WLED MR16</t>
  </si>
  <si>
    <t>100003080-001</t>
  </si>
  <si>
    <t>Nema 4X double head remote 12V 5W LED-MR16</t>
  </si>
  <si>
    <t>SEA2-12V-7WLED MR16</t>
  </si>
  <si>
    <t>100003080-005</t>
  </si>
  <si>
    <t>Nema 4X double head remote 12V 7W LED-MR16</t>
  </si>
  <si>
    <t>SEA2-24V-5WLED MR16</t>
  </si>
  <si>
    <t>Nema 4X double head remote 24V 5W LED-MR16</t>
  </si>
  <si>
    <t>SEA2-24V-7WLED MR16</t>
  </si>
  <si>
    <t>100003080-009</t>
  </si>
  <si>
    <t>Nema 4X double head remote 24V 7W LED-MR16</t>
  </si>
  <si>
    <t>SEA2-6V-5W</t>
  </si>
  <si>
    <t>100003080-018</t>
  </si>
  <si>
    <t>Nema 4X double head remote 6V 5W halogen</t>
  </si>
  <si>
    <t>SEA2-6V-10W</t>
  </si>
  <si>
    <t>Nema 4X double head remote 6V 10W halogen</t>
  </si>
  <si>
    <t>SEA2-12V-12W</t>
  </si>
  <si>
    <t>Nema 4X double head remote 12V 12W halogen</t>
  </si>
  <si>
    <t>SEA2-12V-20W</t>
  </si>
  <si>
    <t>Nema 4X double head remote 12V 20W halogen</t>
  </si>
  <si>
    <t>SEA2-12V-50W</t>
  </si>
  <si>
    <t>Nema 4X double head remote 12V 50W halogen</t>
  </si>
  <si>
    <t>SEA2-24V-12W</t>
  </si>
  <si>
    <t>Nema 4X double head remote 24V 12W halogen</t>
  </si>
  <si>
    <t>SEA2-24V-50W</t>
  </si>
  <si>
    <t>Nema 4X double head remote 24V 50W halogen</t>
  </si>
  <si>
    <t xml:space="preserve">teflon coated lenses </t>
  </si>
  <si>
    <t>TESTA</t>
  </si>
  <si>
    <r>
      <t xml:space="preserve">Description </t>
    </r>
    <r>
      <rPr>
        <sz val="12"/>
        <color theme="1"/>
        <rFont val="Calibri"/>
        <family val="2"/>
        <scheme val="minor"/>
      </rPr>
      <t>(NEMA 4X / wet)</t>
    </r>
  </si>
  <si>
    <t>2500 LUMENS</t>
  </si>
  <si>
    <t>TES-SQ30-1-12-24V</t>
  </si>
  <si>
    <t>Square Testa Remote NEMA 4X, Single 12-24V 27 watt</t>
  </si>
  <si>
    <t>TES-SQ30-2-12-24V</t>
  </si>
  <si>
    <t>Square Testa Remote NEMA 4X, Double 12-24V 27 watt</t>
  </si>
  <si>
    <t>RSE-6-18-2LR-7.2W</t>
  </si>
  <si>
    <t>100002200-044</t>
  </si>
  <si>
    <t>6V 18W, sealed lead calcium, PAR36 heads, 2x7.2W</t>
  </si>
  <si>
    <t>RSE-6-27-2LR-9W</t>
  </si>
  <si>
    <t>100002200-017</t>
  </si>
  <si>
    <t>6V 27W, seal lead calcium, PAR36 heads, 2x9W</t>
  </si>
  <si>
    <t>RSE-6-36-2LR-9W</t>
  </si>
  <si>
    <t>100002200-054</t>
  </si>
  <si>
    <t>6V 36W, seal lead calcium, PAR36 heads, 2x9W</t>
  </si>
  <si>
    <t>RSE-12-27-2LR-9W</t>
  </si>
  <si>
    <t>100002200-195</t>
  </si>
  <si>
    <t>12V 27W, seal lead calcium, PAR36 heads, 2x9W</t>
  </si>
  <si>
    <t>RSE-12-36-2LR-9W</t>
  </si>
  <si>
    <t>100002200-032</t>
  </si>
  <si>
    <t>12V 36W, seal lead calcium, PAR36 heads, 2x9W</t>
  </si>
  <si>
    <t>RSE-6-22-2LR-9W-NC</t>
  </si>
  <si>
    <t>100002200-126</t>
  </si>
  <si>
    <t>6V 22W, NiCd, PAR36 heads, 2x9W</t>
  </si>
  <si>
    <t>RSE-6-42-2LR-9W-NC</t>
  </si>
  <si>
    <t>100002200-024</t>
  </si>
  <si>
    <t>6V 42W, NiCd, PAR36 heads, 2x9W</t>
  </si>
  <si>
    <t>RSE-12-42-2LR-9W-NC</t>
  </si>
  <si>
    <t>100002200-034</t>
  </si>
  <si>
    <t>12V 42W, NiCd, PAR36 heads, 2x9W</t>
  </si>
  <si>
    <t>audible alarm (buzzer)</t>
  </si>
  <si>
    <t xml:space="preserve">TD </t>
  </si>
  <si>
    <t>RTB-6-18-2LR-9W</t>
  </si>
  <si>
    <t>100001710-001</t>
  </si>
  <si>
    <t>RTB-6-60-2LR-9W</t>
  </si>
  <si>
    <t>100001710-019</t>
  </si>
  <si>
    <t xml:space="preserve">6V 60W, sealed lead calcium, Par36 heads, 2x9W </t>
  </si>
  <si>
    <t>RTB-6-72-2LR-9W</t>
  </si>
  <si>
    <t>100001710-239</t>
  </si>
  <si>
    <t xml:space="preserve">6V 72W, sealed lead calcium, Par36 heads, 2x9W </t>
  </si>
  <si>
    <t>RTB-12-27-2LR-9W</t>
  </si>
  <si>
    <t>100001710-255</t>
  </si>
  <si>
    <t>RTB-12-36-2LR-9W</t>
  </si>
  <si>
    <t>100001710-031</t>
  </si>
  <si>
    <t xml:space="preserve">12V 36W, sealed lead calcium, Par36 heads, 2x9W </t>
  </si>
  <si>
    <t>RTB-12-60-2LR-9W</t>
  </si>
  <si>
    <t>100001710-044</t>
  </si>
  <si>
    <t xml:space="preserve">12V 60W, sealed lead calcium, Par36 heads, 2x9W </t>
  </si>
  <si>
    <t>RTB-12-72-2LR-9W</t>
  </si>
  <si>
    <t xml:space="preserve">12V 72W, sealed lead calcium, Par36 heads, 2x9W </t>
  </si>
  <si>
    <t>RTB-6-42-2LR-9W-NC</t>
  </si>
  <si>
    <t>100001710-103</t>
  </si>
  <si>
    <t xml:space="preserve">6V 42W, Ni-Cd, Par36 heads, 2x9W </t>
  </si>
  <si>
    <t>RTB-6-90-2LR-9W-NC</t>
  </si>
  <si>
    <t xml:space="preserve">6V 90W, Ni-Cd, Par36 heads, 2x9W </t>
  </si>
  <si>
    <t>RTB-12-42-2LR-9W-NC</t>
  </si>
  <si>
    <t>100001710-104</t>
  </si>
  <si>
    <t xml:space="preserve">12V 42W, Ni-Cd, Par36 heads, 2x9W </t>
  </si>
  <si>
    <t>RTB-12-90-2LR-9W-NC</t>
  </si>
  <si>
    <t>100001710-169</t>
  </si>
  <si>
    <t xml:space="preserve">12V 90W, Ni-Cd, Par36 heads, 2x9W </t>
  </si>
  <si>
    <t>ACTB</t>
  </si>
  <si>
    <t>terminal block AC</t>
  </si>
  <si>
    <t>terminal block DC</t>
  </si>
  <si>
    <t>infrared testing (for capacities up to 36W</t>
  </si>
  <si>
    <t>STELLALUCE</t>
  </si>
  <si>
    <r>
      <t xml:space="preserve">Description </t>
    </r>
    <r>
      <rPr>
        <sz val="12"/>
        <color theme="1"/>
        <rFont val="Calibri"/>
        <family val="2"/>
        <scheme val="minor"/>
      </rPr>
      <t>(Steel housing, 4 x 2.5W LED)</t>
    </r>
  </si>
  <si>
    <t>SL-PL-12-10-LR1-W</t>
  </si>
  <si>
    <t>SL-PL-12-10-LR1-C</t>
  </si>
  <si>
    <t>SL-PL-12-10-LR1-M</t>
  </si>
  <si>
    <t>SL-PL-12-10-LR2-C</t>
  </si>
  <si>
    <t>SL-PL-12-10-LR2-M</t>
  </si>
  <si>
    <t>SL-PL-12-10-LRU-M</t>
  </si>
  <si>
    <t>SL-PL-12-10-LG1-W</t>
  </si>
  <si>
    <t>SL-PL-12-10-LG1-C</t>
  </si>
  <si>
    <t>SL-PL-12-10-LG1-M</t>
  </si>
  <si>
    <t>SL-PL-12-10-LG2-C</t>
  </si>
  <si>
    <t>SL-PL-12-10-LG2-M</t>
  </si>
  <si>
    <t>SL-PL-12-10-LGU-M</t>
  </si>
  <si>
    <t>STX STEEL EXITS &amp; COMBOS</t>
  </si>
  <si>
    <t>STX EXIT</t>
  </si>
  <si>
    <r>
      <t xml:space="preserve">Description </t>
    </r>
    <r>
      <rPr>
        <sz val="12"/>
        <color rgb="FF000000"/>
        <rFont val="Calibri"/>
        <family val="2"/>
        <scheme val="minor"/>
      </rPr>
      <t>(indoor / Title 20)</t>
    </r>
  </si>
  <si>
    <t>STX-HT-LR1</t>
  </si>
  <si>
    <t>100000210-023</t>
  </si>
  <si>
    <t>STX-HT-LR2</t>
  </si>
  <si>
    <t>100000210-037</t>
  </si>
  <si>
    <t>STX-HT-LRU</t>
  </si>
  <si>
    <t>100000210-001</t>
  </si>
  <si>
    <t>STX-HT-LG1</t>
  </si>
  <si>
    <t>100000210-088</t>
  </si>
  <si>
    <t>AC only  single face, green LED, white housing</t>
  </si>
  <si>
    <t>STX-HT-LG2</t>
  </si>
  <si>
    <t>100000210-161</t>
  </si>
  <si>
    <t>AC only  double face, green LED, white housing</t>
  </si>
  <si>
    <t>STX-HT-LGU</t>
  </si>
  <si>
    <t>100000210-025</t>
  </si>
  <si>
    <t>AC only  universal face, green LED, white housing</t>
  </si>
  <si>
    <t>STX-SA-LR1</t>
  </si>
  <si>
    <t>100000210-009</t>
  </si>
  <si>
    <t>STX-SA-LR2</t>
  </si>
  <si>
    <t>100000210-020</t>
  </si>
  <si>
    <t>STX-SA-LRU</t>
  </si>
  <si>
    <t>100000210-002</t>
  </si>
  <si>
    <t>STX-SA-LG1</t>
  </si>
  <si>
    <t>100000210-006</t>
  </si>
  <si>
    <t>STX-SA-LG2</t>
  </si>
  <si>
    <t>100000210-095</t>
  </si>
  <si>
    <t>STX-SA-LGU</t>
  </si>
  <si>
    <t>100000210-007</t>
  </si>
  <si>
    <t>fire alarm interface - specify type (open/close dry contact)</t>
  </si>
  <si>
    <t>universal 6-24VDC</t>
  </si>
  <si>
    <t xml:space="preserve">BPG3 </t>
  </si>
  <si>
    <t>STX COMBO</t>
  </si>
  <si>
    <t>Model*</t>
  </si>
  <si>
    <r>
      <t xml:space="preserve">Description </t>
    </r>
    <r>
      <rPr>
        <sz val="12"/>
        <color rgb="FF000000"/>
        <rFont val="Calibri"/>
        <family val="2"/>
        <scheme val="minor"/>
      </rPr>
      <t>(indoor)</t>
    </r>
  </si>
  <si>
    <t>STX-C-618-LR1-W-2LR7.2WW</t>
  </si>
  <si>
    <t>100000215-021</t>
  </si>
  <si>
    <t>6V 18W, single face, red LED, Par36, 2x7.2W, white housing</t>
  </si>
  <si>
    <t>STX-C-618-LR2-W-2LR7.2WW</t>
  </si>
  <si>
    <t>100000215-160</t>
  </si>
  <si>
    <t>6V 18W, double face, red LED, Par36, 2x7.2W, white housing</t>
  </si>
  <si>
    <t>STX-C-618-LRU-W-2LR7.2WW</t>
  </si>
  <si>
    <t>100000215-083</t>
  </si>
  <si>
    <t>6V 18W, universal face, red LED, Par36, 2x7.2W, white housing</t>
  </si>
  <si>
    <t>STX-C-627-LR1-W-2LR9WW</t>
  </si>
  <si>
    <t>100000215-036</t>
  </si>
  <si>
    <t>6V 27W, single face, red LED, Par36, 2x9W, white housing</t>
  </si>
  <si>
    <t>STX-C-627-LR2-W-2LR9WW</t>
  </si>
  <si>
    <t>6V 27W, double face, red LED, Par36, 2x9W, white housing</t>
  </si>
  <si>
    <t>STX-C-627-LRU-W-2LR9WW</t>
  </si>
  <si>
    <t>100000215-050</t>
  </si>
  <si>
    <t>6V 27W, universal face, red LED, Par36, 2x9W, white housing</t>
  </si>
  <si>
    <t>STX-C-636-LR1-W-2LR9WW</t>
  </si>
  <si>
    <t>100000215-256</t>
  </si>
  <si>
    <t>6V 36W, single face, red LED, Par36, 2x9W, white housing</t>
  </si>
  <si>
    <t>STX-C-636-LR2-W-2LR9WW</t>
  </si>
  <si>
    <t>6V 36W, double face, red LED, Par36, 2x9W, white housing</t>
  </si>
  <si>
    <t>STX-C-636-LRU-W-2LR9WW</t>
  </si>
  <si>
    <t>100000215-262</t>
  </si>
  <si>
    <t>6V 36W, universal face, red LED, Par36, 2x9W, white housing</t>
  </si>
  <si>
    <t>STX-C-1227-LR1-W-2LR9WW</t>
  </si>
  <si>
    <t>100000215-239</t>
  </si>
  <si>
    <t>12V 27W, single face, red LED, Par36, 2x9W, white housing</t>
  </si>
  <si>
    <t>STX-C-1227-LR2-W-2LR9WW</t>
  </si>
  <si>
    <t>100000215-240</t>
  </si>
  <si>
    <t>12V 27W, double face, red LED, Par36, 2x9W, white housing</t>
  </si>
  <si>
    <t>STX-C-1227-LRU-W-2LR9WW</t>
  </si>
  <si>
    <t>12V 27W, universal face, red LED, Par36, 2x9W, white housing</t>
  </si>
  <si>
    <t>STX-C-1236-LR1-W-2LR9WW</t>
  </si>
  <si>
    <t>12V 36W, single face, red LED, Par36, 2x9W, white housing</t>
  </si>
  <si>
    <t>STX-C-1236-LR2-W-2LR9WW</t>
  </si>
  <si>
    <t>12V 36W, double face, red LED, Par36, 2x9W, white housing</t>
  </si>
  <si>
    <t>STX-C-1236-LRU-W-2LR9WW</t>
  </si>
  <si>
    <t>12V 36W, universal face, red LED, Par36, 2x9W, white housing</t>
  </si>
  <si>
    <t>STX-C-618-LG1-W-2LR7.2WW</t>
  </si>
  <si>
    <t>6V 18W, single face, green LED, Par36, 2x7.2W, white housing</t>
  </si>
  <si>
    <t>STX-C-618-LG2-W-2LR7.2WW</t>
  </si>
  <si>
    <t>100000215-100</t>
  </si>
  <si>
    <t>6V 18W, double face, green LED, Par36, 2x7.2W, white housing</t>
  </si>
  <si>
    <t>STX-C-618-LGU-W-2LR7.2WW</t>
  </si>
  <si>
    <t>100000215-147</t>
  </si>
  <si>
    <t>6V 18W, universal face, green LED, Par36, 2x7.2W, white housing</t>
  </si>
  <si>
    <t>STX-C-627-LG1-W-2LR9WW</t>
  </si>
  <si>
    <t>100000215-167</t>
  </si>
  <si>
    <t>6V 27W, single face, green LED, Par36, 2x9W, white housing</t>
  </si>
  <si>
    <t>STX-C-627-LG2-W-2LR9WW</t>
  </si>
  <si>
    <t>6V 27W, double face, green LED, Par36, 2x9W, white housing</t>
  </si>
  <si>
    <t>STX-C-627-LGU-W-2LR9WW</t>
  </si>
  <si>
    <t>100000215-032</t>
  </si>
  <si>
    <t>6V 27W, universal face, green LED, Par36, 2x9W, white housing</t>
  </si>
  <si>
    <t>STX-C-636-LG1-W-2LR9WW</t>
  </si>
  <si>
    <t>6V 36W, single face, green LED, Par36, 2x9W, white housing</t>
  </si>
  <si>
    <t>STX-C-636-LG2-W-2LR9WW</t>
  </si>
  <si>
    <t>6V 36W, double face, green LED, Par36, 2x9W, white housing</t>
  </si>
  <si>
    <t>STX-C-636-LGU-W-2LR9WW</t>
  </si>
  <si>
    <t>100000215-129</t>
  </si>
  <si>
    <t>6V 36W, universal face, green LED, Par36, 2x9W, white housing</t>
  </si>
  <si>
    <t>STX-C-1227-LG1-W-2LR9WW</t>
  </si>
  <si>
    <t>12V 27W, single face, green LED, Par36, 2x9W, white housing</t>
  </si>
  <si>
    <t>STX-C-1227-LG2-W-2LR9WW</t>
  </si>
  <si>
    <t>12V 27W, double face, green LED, Par36, 2x9W, white housing</t>
  </si>
  <si>
    <t>STX-C-1227-LGU-W-2LR9WW</t>
  </si>
  <si>
    <t>12V 27W, universal face, green LED, Par36, 2x9W, white housing</t>
  </si>
  <si>
    <t>STX-C-1236-LG1-W-2LR9WW</t>
  </si>
  <si>
    <t>12V 36W, single face, green LED, Par36, 2x9W, white housing</t>
  </si>
  <si>
    <t>STX-C-1236-LG2-W-2LR9WW</t>
  </si>
  <si>
    <t>100000215-241</t>
  </si>
  <si>
    <t>12V 36W, double face, green LED, Par36, 2x9W, white housing</t>
  </si>
  <si>
    <t>STX-C-1236-LGU-W-2LR9WW</t>
  </si>
  <si>
    <t>12V 36W, universal face, green LED, Par36, 2x9W, white housing</t>
  </si>
  <si>
    <t>STX-C-622-LR1-W-2LR9-WW-NC</t>
  </si>
  <si>
    <t>6V 22W, single face, red LED, Par36, 2x9W, white housing, wall mount, Ni-Cd battery</t>
  </si>
  <si>
    <t>STX-C-622-LR2-W-2LR9-WW-NC</t>
  </si>
  <si>
    <t>6V 22W, double face, red LED, Par36, 2x9W, white housing, wall mount, Ni-Cd battery</t>
  </si>
  <si>
    <t>STX-C-622-LRU-W-2LR9-WW-NC</t>
  </si>
  <si>
    <t>6V 22W, universal face, red LED, Par36, 2x9W, white housing, wall mount, Ni-Cd battery</t>
  </si>
  <si>
    <t>STX-C-622-LG1-W-2LR9-WW-NC</t>
  </si>
  <si>
    <t>6V 22W, single face, green LED, Par36, 2x9W, white housing, wall mount, Ni-Cd battery</t>
  </si>
  <si>
    <t>STX-C-622-LG2-W-2LR9-WW-NC</t>
  </si>
  <si>
    <t>6V 22W,double face, green LED, Par36, 2x9W, white housing, wall mount, Ni-Cd battery</t>
  </si>
  <si>
    <t>STX-C-622-LGU-W-2LR9-WW-NC</t>
  </si>
  <si>
    <t>6V 22W, univ face, green LED, Par36, 2x9W, white housing, wall mount, Ni-Cd battery</t>
  </si>
  <si>
    <t>STX-C-642-LR1-W-2LR9-WW-NC</t>
  </si>
  <si>
    <t>6V 42W, single face, red LED, Par36, 2x9W, white housing, wall mount, Ni-Cd battery (Large cabinet)</t>
  </si>
  <si>
    <t>STX-C-642-LR2-W-2LR9-WW-NC</t>
  </si>
  <si>
    <t>6V 42W, double face, red LED, Par36, 2x9W, white housing, wall mount, Ni-Cd battery (Large cabinet)</t>
  </si>
  <si>
    <t>STX-C-642-LRU-W-2LR9-WW-NC</t>
  </si>
  <si>
    <t>6V 42W, universal face, red LED, Par36, 2x9W, white housing, wall mount, Ni-Cd battery (Lg cabinet)</t>
  </si>
  <si>
    <t>STX-C-642-LG1-W-2LR9-WW-NC</t>
  </si>
  <si>
    <t>6V 42W, single face, green LED, Par36 2x9W, white housing, wall mount, Ni-Cd battery (Lg cabinet)</t>
  </si>
  <si>
    <t>STX-C-642-LG2-W-2LR9-WW-NC</t>
  </si>
  <si>
    <t>6V 42W, double face, green LED, Par36, 2x9W, white housing, wall mount, Ni-Cd battery (Lg cabinet)</t>
  </si>
  <si>
    <t>STX-C-642-LGU-W-2LR9-WW-NC</t>
  </si>
  <si>
    <t>6V 42W, univ face, green LED, Par36, 2x9W, white housing, wall mount, Ni-Cd battery (Large cabinet)</t>
  </si>
  <si>
    <t>STX-C-1242-LR1-W-2LR9-WW-NC</t>
  </si>
  <si>
    <t>12V 42W, single face, red LED, Par36, 2x9W, white housing, wall mount, Ni-Cd battery (Large cabinet)</t>
  </si>
  <si>
    <t>STX-C-1242-LR2-W-2LR9-WW-NC</t>
  </si>
  <si>
    <t>12V 42W, double face, red LED, Par36, 2x9W, white housing, wall mount, Ni-Cd battery (Large cabinet)</t>
  </si>
  <si>
    <t>STX-C-1242-LRU-W-2LR9-WW-NC</t>
  </si>
  <si>
    <t>12V 42W, univ face, red LED, Par36, 2x9W, white housing, wall mount, Ni-Cd battery (Large cabinet)</t>
  </si>
  <si>
    <t>STX-C-1242-LG1-W-2LR9-WW-NC</t>
  </si>
  <si>
    <t>12V 42W, single face, green LED, Par36, 2x9W, white housing, wall mount, Ni-Cd battery (Lg cabinet)</t>
  </si>
  <si>
    <t>STX-C-1242-LG2-W-2LR9-WW-NC</t>
  </si>
  <si>
    <t>12V 42W, double face, green LED, Par36, 2x9W, white housing, wall mount, Ni-Cd  (Large cabinet)</t>
  </si>
  <si>
    <t>STX-C-1242-LGU-W-2LR9-WW-NC</t>
  </si>
  <si>
    <t>12V 42W, universal face, green LED, Par36, 2x9W, white housing, wall mount, Ni-Cd (Large cabinet)</t>
  </si>
  <si>
    <t>BPG10</t>
  </si>
  <si>
    <t>wireguard (ceiling mount)</t>
  </si>
  <si>
    <t>* Contact factory for ceiling mount</t>
  </si>
  <si>
    <t>STX CONNECTICUT</t>
  </si>
  <si>
    <t>STX-HT-LR1-SWCT</t>
  </si>
  <si>
    <t>100000210-245</t>
  </si>
  <si>
    <t>AC only, red LED, single face, universal mounting, EXIT and ADA symbol, white housing</t>
  </si>
  <si>
    <t>STX-HT-LR2-SWCT</t>
  </si>
  <si>
    <t>100000210-247</t>
  </si>
  <si>
    <t>AC only, red LED, double face, universal mounting, EXIT and ADA symbol, white housing</t>
  </si>
  <si>
    <t>STX-HT-LRU-SWCT</t>
  </si>
  <si>
    <t>AC only, red LED, universal face, universal mounting, EXIT and ADA symbol, white housing</t>
  </si>
  <si>
    <t>STX-HT-LG1-SWCT</t>
  </si>
  <si>
    <t>AC only, green LED, single face, universal mounting, EXIT and ADA symbol, white housing</t>
  </si>
  <si>
    <t>STX-HT-LG2-SWCT</t>
  </si>
  <si>
    <t>AC only, green LED, double face, universal mounting, EXIT and ADA symbol, white housing</t>
  </si>
  <si>
    <t>STX-HT-LGU-SWCT</t>
  </si>
  <si>
    <t>100000210-258</t>
  </si>
  <si>
    <t>AC only, green LED, universal face, universal mounting, EXIT and ADA symbol, white housing</t>
  </si>
  <si>
    <t>STX-SA-LR1-SWCT</t>
  </si>
  <si>
    <t>100000210-228</t>
  </si>
  <si>
    <t>AC &amp; EM, red LED, single face, universal mounting, EXIT and ADA symbol, white housing</t>
  </si>
  <si>
    <t>STX-SA-LR2-SWCT</t>
  </si>
  <si>
    <t>100000210-229</t>
  </si>
  <si>
    <t>AC &amp; EM, red LED, double face, universal mounting, EXIT and ADA symbol, white housing</t>
  </si>
  <si>
    <t>STX-SA-LRU-SWCT</t>
  </si>
  <si>
    <t>100000210-233</t>
  </si>
  <si>
    <t>AC &amp; EM, red LED, universal face, universal mounting, EXIT and ADA symbol, white housing</t>
  </si>
  <si>
    <t>STX-SA-LG1-SWCT</t>
  </si>
  <si>
    <t>100000210-238</t>
  </si>
  <si>
    <t>AC &amp; EM, green LED, single face, universal mounting, EXIT and ADA symbol, white housing</t>
  </si>
  <si>
    <t>STX-SA-LG2-SWCT</t>
  </si>
  <si>
    <t>100000210-239</t>
  </si>
  <si>
    <t>AC &amp; EM, green LED, double face, universal mounting, EXIT and ADA symbol, white housing</t>
  </si>
  <si>
    <t>STX-SA-LGU-SWCT</t>
  </si>
  <si>
    <t>100000210-254</t>
  </si>
  <si>
    <t>AC &amp; EM, green LED, universal face, universal mounting, EXIT and ADA symbol, white housing</t>
  </si>
  <si>
    <t>* Wall mount price is same as universal mount.</t>
  </si>
  <si>
    <t>STX COMBO CONNECTICUT</t>
  </si>
  <si>
    <t>STX-C-612-LR1-U-0-SWCT</t>
  </si>
  <si>
    <t>100000215-324</t>
  </si>
  <si>
    <t>6V 18W, single face, red LED, universal mount, no head, white housing, EXIT and ADA symbol</t>
  </si>
  <si>
    <t>STX-C-627-LRU-U-2LR9W-SWCT</t>
  </si>
  <si>
    <t>100000215-350</t>
  </si>
  <si>
    <t>6V 27W, universal face, red LED, universal mount, 2x9W, white housing, EXIT and ADA symbol</t>
  </si>
  <si>
    <t xml:space="preserve">STX SWHE </t>
  </si>
  <si>
    <t>STX-HT-LR1-W-SWHE</t>
  </si>
  <si>
    <t>100000210-101</t>
  </si>
  <si>
    <t>STX-HT-LR2-W-SWHE</t>
  </si>
  <si>
    <t>100000210-102</t>
  </si>
  <si>
    <t>STX-HT-LRU-W-SWHE</t>
  </si>
  <si>
    <t>100000210-111</t>
  </si>
  <si>
    <t>STX-HT-LG1-W-SWHE</t>
  </si>
  <si>
    <t>100000210-107</t>
  </si>
  <si>
    <t>STX-HT-LG2-W-SWHE</t>
  </si>
  <si>
    <t>100000210-112</t>
  </si>
  <si>
    <t>STX-HT-LGU-W-SWHE</t>
  </si>
  <si>
    <t>100000210-103</t>
  </si>
  <si>
    <t>STX-SA-LR1-W-SWHE</t>
  </si>
  <si>
    <t>100000210-094</t>
  </si>
  <si>
    <t>STX-SA-LR2-W-SWHE</t>
  </si>
  <si>
    <t>100000210-110</t>
  </si>
  <si>
    <t>STX-SA-LRU-W-SWHE</t>
  </si>
  <si>
    <t>100000210-100</t>
  </si>
  <si>
    <t>STX-SA-LG1-W-SWHE</t>
  </si>
  <si>
    <t>100000210-104</t>
  </si>
  <si>
    <t>STX-SA-LG2-W-SWHE</t>
  </si>
  <si>
    <t>100000210-105</t>
  </si>
  <si>
    <t>STX-SA-LGU-W-SWHE</t>
  </si>
  <si>
    <t>100000210-106</t>
  </si>
  <si>
    <t>PK12-B</t>
  </si>
  <si>
    <t>PK12-BA</t>
  </si>
  <si>
    <t>PK12-W</t>
  </si>
  <si>
    <t>* Universal mount price is same as wall mount.</t>
  </si>
  <si>
    <t>TEMPESTA LED EMERGENCY</t>
  </si>
  <si>
    <t>TA</t>
  </si>
  <si>
    <r>
      <t xml:space="preserve">Description </t>
    </r>
    <r>
      <rPr>
        <sz val="12"/>
        <color rgb="FF000000"/>
        <rFont val="Calibri"/>
        <family val="2"/>
      </rPr>
      <t>(wet / IP65)</t>
    </r>
  </si>
  <si>
    <t>TA-LED-HT-UNV</t>
  </si>
  <si>
    <t>AC only, 17W, LED</t>
  </si>
  <si>
    <t>TA-LED-SE-UNV</t>
  </si>
  <si>
    <t>Ni-Mh battery, 17W, 120 min emergency operation, LED</t>
  </si>
  <si>
    <t>TA-LED-SA-UNV</t>
  </si>
  <si>
    <t>AC &amp; EM, Ni-Mh battery, 17W, 120 min emergency operation, LED</t>
  </si>
  <si>
    <t xml:space="preserve">                      </t>
  </si>
  <si>
    <t xml:space="preserve">RK </t>
  </si>
  <si>
    <t>recessed kit white  trim plate, drywall and concrete</t>
  </si>
  <si>
    <t>recess trim plate, T-bar</t>
  </si>
  <si>
    <t>TA ECO</t>
  </si>
  <si>
    <t>TA-LED-ECO-SE-UNV</t>
  </si>
  <si>
    <t>Ni-Mh battery, 11W, 90 min emergency operation, LED</t>
  </si>
  <si>
    <t>TA-LED-ECO-SA-UNV</t>
  </si>
  <si>
    <t>AC &amp; EM, Ni-Mh battery, 11W, 90 min emergency operation,  LED</t>
  </si>
  <si>
    <t>TA PLUS</t>
  </si>
  <si>
    <r>
      <t xml:space="preserve">Description </t>
    </r>
    <r>
      <rPr>
        <sz val="12"/>
        <color rgb="FF000000"/>
        <rFont val="Calibri"/>
        <family val="2"/>
      </rPr>
      <t>(wet / IP65/ Title 20)</t>
    </r>
  </si>
  <si>
    <t>TA PLUS-LED-HT-UNV</t>
  </si>
  <si>
    <t>AC only, 22W, LED</t>
  </si>
  <si>
    <t>TA PLUS-LED-SE-UNV</t>
  </si>
  <si>
    <t>Li-ion battery, 9.25W, 90 min emergency operation, LED</t>
  </si>
  <si>
    <t>TA PLUS-LED-SA-UNV</t>
  </si>
  <si>
    <t>AC &amp; EM, Li-ion battery, 25W, 90 min emergency operation, LED</t>
  </si>
  <si>
    <t>TSL</t>
  </si>
  <si>
    <t>TSL-1-R-10-B-U</t>
  </si>
  <si>
    <t>10-year tritium exit, black frame single face red on white stencil, universal mount</t>
  </si>
  <si>
    <t>TSL-1-R-10-GRY-U</t>
  </si>
  <si>
    <t>10-year tritium exit, gray frame single face red on white stencil, universal mount</t>
  </si>
  <si>
    <t>TSL-1-R-10-W-U</t>
  </si>
  <si>
    <t>10-year tritium exit, white frame single face red on white stencil, universal mount</t>
  </si>
  <si>
    <t>TSL-2-R-10-B-U</t>
  </si>
  <si>
    <t>10-year tritium exit, black frame double face red on white stencil, universal mount</t>
  </si>
  <si>
    <t>TSL-2-R-10-GRY-U</t>
  </si>
  <si>
    <t>10-year tritium exit, gray frame double face red on white stencil, universal mount</t>
  </si>
  <si>
    <t>TSL-2-R-10-W-U</t>
  </si>
  <si>
    <t>10-year tritium exit, white frame double face red on white stencil, universal mount</t>
  </si>
  <si>
    <t>TSL-1-R-20-B-U</t>
  </si>
  <si>
    <t>20-year tritium exit, black frame single face red on white stencil, universal mount</t>
  </si>
  <si>
    <t>TSL-1-R-20-GRY-U</t>
  </si>
  <si>
    <t>20-year tritium exit, gray frame single face red on white stencil, universal mount</t>
  </si>
  <si>
    <t>TSL-1-R-20-W-U</t>
  </si>
  <si>
    <t>20-year tritium exit, white frame single face red on white stencil, universal mount</t>
  </si>
  <si>
    <t>TSL-2-R-20-B-U</t>
  </si>
  <si>
    <t>20-year tritium exit, black frame double face red on white stencil, universal mount</t>
  </si>
  <si>
    <t>TSL-2-R-20-GRY-U</t>
  </si>
  <si>
    <t>20-year tritium exit, gray frame double face red on white stencil, universal mount</t>
  </si>
  <si>
    <t>TSL-2-R-20-W-U</t>
  </si>
  <si>
    <t>20-year tritium exit, white frame double face red on white stencil, universal mount</t>
  </si>
  <si>
    <t>TSL-1-G-10-B-U</t>
  </si>
  <si>
    <t>10-year tritium exit, black frame single face green on white stencil, universal mount</t>
  </si>
  <si>
    <t>TSL-1-G-10-GRY-U</t>
  </si>
  <si>
    <t>100100975</t>
  </si>
  <si>
    <t>10-year tritium exit, gray frame single face green on white stencil, universal mount</t>
  </si>
  <si>
    <t>TSL-1-G-10-W-U</t>
  </si>
  <si>
    <t>10-year tritium exit, white frame single face green on white stencil, universal mount</t>
  </si>
  <si>
    <t>TSL-2-G-10-B-U</t>
  </si>
  <si>
    <t>100101305</t>
  </si>
  <si>
    <t>10-year tritium exit, black frame double face green on white stencil, universal mount</t>
  </si>
  <si>
    <t>TSL-2-G-10-GRY-U</t>
  </si>
  <si>
    <t>10-year tritium exit, gray frame double face green on white stencil, universal mount</t>
  </si>
  <si>
    <t>TSL-2-G-10-W-U</t>
  </si>
  <si>
    <t>10-year tritium exit, white frame double face green on white stencil, universal mount</t>
  </si>
  <si>
    <t>TSL-1-G-20-B-U</t>
  </si>
  <si>
    <t>20-year tritium exit, black frame single face green on white stencil, universal mount</t>
  </si>
  <si>
    <t>TSL-1-G-20-GRY-U</t>
  </si>
  <si>
    <t>20-year tritium exit, gray frame single face green on white stencil, universal mount</t>
  </si>
  <si>
    <t>TSL-1-G-20-W-U</t>
  </si>
  <si>
    <t>20-year tritium exit, white frame single face green on white stencil, universal mount</t>
  </si>
  <si>
    <t>TSL-2-G-20-B-U</t>
  </si>
  <si>
    <t>20-year tritium exit, black frame double face green on white stencil, universal mount</t>
  </si>
  <si>
    <t>TSL-2-G-20-GRY-U</t>
  </si>
  <si>
    <t>20-year tritium exit, gray frame double face green on white stencil, universal mount</t>
  </si>
  <si>
    <t>TSL-2-G-20-W-U</t>
  </si>
  <si>
    <t>20-year tritium exit, white frame double face green on white stencil, universal mount</t>
  </si>
  <si>
    <t>12” black pendant kit</t>
  </si>
  <si>
    <t xml:space="preserve">24” black pendant kit </t>
  </si>
  <si>
    <t xml:space="preserve">48” black pendant kit </t>
  </si>
  <si>
    <t>* Contact factory for Black letters</t>
  </si>
  <si>
    <r>
      <t xml:space="preserve">Description </t>
    </r>
    <r>
      <rPr>
        <sz val="12"/>
        <color rgb="FF000000"/>
        <rFont val="Calibri"/>
        <family val="2"/>
      </rPr>
      <t>(indoor / Title 20)</t>
    </r>
  </si>
  <si>
    <t>VE-E-HT-LR1-M</t>
  </si>
  <si>
    <t>100001111-012</t>
  </si>
  <si>
    <t>AC Only, red LED single face, universal mount</t>
  </si>
  <si>
    <t>VE-E-HT-LR2-M</t>
  </si>
  <si>
    <t>100001111-037</t>
  </si>
  <si>
    <t>AC Only, red LED double face, universal mount</t>
  </si>
  <si>
    <t>VE-E-HT-LRU-M</t>
  </si>
  <si>
    <t>100001111-035</t>
  </si>
  <si>
    <t>AC Only, red LED universal face, universal mount</t>
  </si>
  <si>
    <t>VE-E-HT-LG1-M</t>
  </si>
  <si>
    <t>100001111-005</t>
  </si>
  <si>
    <t>AC Only, green LED single face, universal mount</t>
  </si>
  <si>
    <t>VE-E-HT-LG2-M</t>
  </si>
  <si>
    <t>AC Only, green LED double face, universal mount</t>
  </si>
  <si>
    <t>VE-E-HT-LGU-M</t>
  </si>
  <si>
    <t>AC Only, green LED universal face, universal mount</t>
  </si>
  <si>
    <t>VE-E-SA-LR1-M</t>
  </si>
  <si>
    <t>Self powered, red LED single face, universal mount</t>
  </si>
  <si>
    <t>VE-E-SA-LR2-M</t>
  </si>
  <si>
    <t>100001111-038</t>
  </si>
  <si>
    <t>Self powered, red LED double face, universal mount</t>
  </si>
  <si>
    <t>VE-E-SA-LRU-M</t>
  </si>
  <si>
    <t>100001111-045</t>
  </si>
  <si>
    <t>Self powered, red LED universal face, universal mount</t>
  </si>
  <si>
    <t>VE-E-SA-LG1-M</t>
  </si>
  <si>
    <t>100001111-040</t>
  </si>
  <si>
    <t>Self powered, green LED single face, universal mount</t>
  </si>
  <si>
    <t>VE-E-SA-LG2-M</t>
  </si>
  <si>
    <t>Self powered, green LED double face, universal mount</t>
  </si>
  <si>
    <t>VE-E-SA-LGU-M</t>
  </si>
  <si>
    <t>100001111-022</t>
  </si>
  <si>
    <t>Self powered, green LED universal face, universal mount</t>
  </si>
  <si>
    <t>special wording, specify single or double</t>
  </si>
  <si>
    <t>BPG3</t>
  </si>
  <si>
    <t>100002500-003</t>
  </si>
  <si>
    <t>wireguard, 14.5” x 6.25” x 10.5” (BPG3)</t>
  </si>
  <si>
    <t>WLX EXIT</t>
  </si>
  <si>
    <r>
      <t xml:space="preserve">Description </t>
    </r>
    <r>
      <rPr>
        <sz val="12"/>
        <color rgb="FF000000"/>
        <rFont val="Calibri"/>
        <family val="2"/>
      </rPr>
      <t>(NEMA 4X)</t>
    </r>
  </si>
  <si>
    <t>WLX-HT-LR1-W</t>
  </si>
  <si>
    <t>100000910-002</t>
  </si>
  <si>
    <t>AC only, single face, red LED, wall mount</t>
  </si>
  <si>
    <t>WLX-HT-LR1-C</t>
  </si>
  <si>
    <t>100000910-001</t>
  </si>
  <si>
    <t>AC only, single face, red LED, ceiling mount</t>
  </si>
  <si>
    <t>WLX-HT-LR1-E</t>
  </si>
  <si>
    <t>100000910-003</t>
  </si>
  <si>
    <t>AC only, single face, red LED, end mount</t>
  </si>
  <si>
    <t>WLX-HT-LG1-W</t>
  </si>
  <si>
    <t>100000910-005</t>
  </si>
  <si>
    <t>AC only, single face, green LED, wall mount</t>
  </si>
  <si>
    <t>WLX-HT-LG1-C</t>
  </si>
  <si>
    <t>100000910-004</t>
  </si>
  <si>
    <t>AC only, single face, green LED, ceiling mount</t>
  </si>
  <si>
    <t>WLX-HT-LG1-E</t>
  </si>
  <si>
    <t>100000910-006</t>
  </si>
  <si>
    <t>AC only, single face, green LED, end mount</t>
  </si>
  <si>
    <t>WLX-HT-LR2-C</t>
  </si>
  <si>
    <t>100000910-007</t>
  </si>
  <si>
    <t>AC only, double face, red LED, ceiling mount</t>
  </si>
  <si>
    <t>WLX-HT-LR2-E</t>
  </si>
  <si>
    <t>100000910-008</t>
  </si>
  <si>
    <t>AC only, double face, red LED, end mount</t>
  </si>
  <si>
    <t>WLX-HT-LG2-C</t>
  </si>
  <si>
    <t>100000910-009</t>
  </si>
  <si>
    <t>AC only, double face, green LED, ceiling mount</t>
  </si>
  <si>
    <t>WLX-HT-LG2-E</t>
  </si>
  <si>
    <t>100000910-010</t>
  </si>
  <si>
    <t>AC only, double face, green LED, end mount</t>
  </si>
  <si>
    <t>WLX-SA-LR1-W</t>
  </si>
  <si>
    <t>100000910-015</t>
  </si>
  <si>
    <t>Ni-Cd battery, single face, red LED, wall mount</t>
  </si>
  <si>
    <t>WLX-SA-LR1-C</t>
  </si>
  <si>
    <t>100000910-014</t>
  </si>
  <si>
    <t>Ni-Cd battery, single face, red LED, ceiling mount</t>
  </si>
  <si>
    <t>WLX-SA-LR1-E</t>
  </si>
  <si>
    <t>100000910-016</t>
  </si>
  <si>
    <t>Ni-Cd battery, single face, red LED, end mount</t>
  </si>
  <si>
    <t>WLX-SA-LG1-W</t>
  </si>
  <si>
    <t>100000910-012</t>
  </si>
  <si>
    <t>Ni-Cd battery, single face, green LED, wall mount</t>
  </si>
  <si>
    <t>WLX-SA-LG1-C</t>
  </si>
  <si>
    <t>100000910-011</t>
  </si>
  <si>
    <t>Ni-Cd battery, single face, green LED, ceiling mount</t>
  </si>
  <si>
    <t>WLX-SA-LG1-E</t>
  </si>
  <si>
    <t>100000910-013</t>
  </si>
  <si>
    <t>Ni-Cd battery, single face, green LED, end mount</t>
  </si>
  <si>
    <t>WLX-SA-LR2-C</t>
  </si>
  <si>
    <t>100000910-022</t>
  </si>
  <si>
    <t>Ni-Cd battery, double face, red LED, ceiling mount</t>
  </si>
  <si>
    <t>WLX-SA-LR2-E</t>
  </si>
  <si>
    <t>100000910-023</t>
  </si>
  <si>
    <t>Ni-Cd battery, double face, red LED, end mount</t>
  </si>
  <si>
    <t>WLX-SA-LG2-C</t>
  </si>
  <si>
    <t>100000910-020</t>
  </si>
  <si>
    <t>Ni-Cd battery, double face, green LED, ceiling mount</t>
  </si>
  <si>
    <t>WLX-SA-LG2-E</t>
  </si>
  <si>
    <t>100000910-021</t>
  </si>
  <si>
    <t>Ni-Cd battery, double face, green LED, end mount</t>
  </si>
  <si>
    <t xml:space="preserve">dual circuit (available in AC only) </t>
  </si>
  <si>
    <t xml:space="preserve">internal heater (specify voltage)  </t>
  </si>
  <si>
    <t>special wording (see SW8 below)</t>
  </si>
  <si>
    <t xml:space="preserve">BPG1 </t>
  </si>
  <si>
    <t>WLX COMBO</t>
  </si>
  <si>
    <r>
      <t xml:space="preserve">Description </t>
    </r>
    <r>
      <rPr>
        <sz val="12"/>
        <color rgb="FF000000"/>
        <rFont val="Calibri"/>
        <family val="2"/>
      </rPr>
      <t>(NEMA4X)</t>
    </r>
  </si>
  <si>
    <t>SINGLE FACE / 6V</t>
  </si>
  <si>
    <t>WLX-E-6-18-LR1-W-2LR7.2W</t>
  </si>
  <si>
    <t>100000915-397</t>
  </si>
  <si>
    <t>6V 18W, single face, red LED, wall mount, 2x7.2W</t>
  </si>
  <si>
    <t>WLX-E-6-18-LR1-C-2LR7.2W</t>
  </si>
  <si>
    <t>6V 18W, single face, red LED, ceiling mount, 2x7.2W</t>
  </si>
  <si>
    <t>WLX-E-6-18-LR1-E-2LR7.2W</t>
  </si>
  <si>
    <t>100000915-538</t>
  </si>
  <si>
    <t>6V 18W, single face, red LED, end mount, 2x7.2W</t>
  </si>
  <si>
    <t>WLX-E-6-18-LG1-W-2LR7.2W</t>
  </si>
  <si>
    <t>100000915-446</t>
  </si>
  <si>
    <t>6V 18W, single face, green LED, wall mount, 2x7.2W</t>
  </si>
  <si>
    <t>WLX-E-6-18-LG1-C-2LR7.2W</t>
  </si>
  <si>
    <t>100000915-524</t>
  </si>
  <si>
    <t>6V 18W, single face, green LED, ceiling mount, 2x7.2W</t>
  </si>
  <si>
    <t>WLX-E-6-18-LG1-E-2LR7.2W</t>
  </si>
  <si>
    <t>6V 18W, single face, green LED, end mount, 2x7.2W</t>
  </si>
  <si>
    <t>WLX-E-6-18-LG1-W-2LR9W</t>
  </si>
  <si>
    <t>100000915-405</t>
  </si>
  <si>
    <t>6V 18W, single face, green LED, wall mount, 2x9W</t>
  </si>
  <si>
    <t>WLX-E-6-18-LG1-C-2LR9W</t>
  </si>
  <si>
    <t>100000915-460</t>
  </si>
  <si>
    <t>6V 18W, single face, green LED, ceiling mount, 2x9W</t>
  </si>
  <si>
    <t>WLX-E-6-18-LR1-W-2LR9W</t>
  </si>
  <si>
    <t>100000915-197</t>
  </si>
  <si>
    <t>6V 18W, single face, red LED, ceiling mount, 2x9W</t>
  </si>
  <si>
    <t>WLX-E-6-27-LR1-W-2LR9W</t>
  </si>
  <si>
    <t>100000915-028</t>
  </si>
  <si>
    <t>6V 27W, single face, red LED, wall mount, 2x9W</t>
  </si>
  <si>
    <t>WLX-E-6-27-LR1-C-2LR9W</t>
  </si>
  <si>
    <t>100000915-003</t>
  </si>
  <si>
    <t>6V 27W, single face, red LED, ceiling mount, 2x9W</t>
  </si>
  <si>
    <t>WLX-E-6-27-LR1-E-2LR9W</t>
  </si>
  <si>
    <t>100000915-019</t>
  </si>
  <si>
    <t>6V 27W, single face, red LED, end mount, 2x9W</t>
  </si>
  <si>
    <t>WLX-E-6-27-LG1-W-2LR9W</t>
  </si>
  <si>
    <t>100000915-002</t>
  </si>
  <si>
    <t>6V 27W, single face, green LED, wall mount, 2x9W</t>
  </si>
  <si>
    <t>WLX-E-6-27-LG1-C-2LR9W</t>
  </si>
  <si>
    <t>100000915-245</t>
  </si>
  <si>
    <t>6V 27W, single face, green LED, ceiling mount, 2x9W</t>
  </si>
  <si>
    <t>WLX-E-6-27-LG1-E-2LR9W</t>
  </si>
  <si>
    <t>100000915-089</t>
  </si>
  <si>
    <t>6V 27W, single face, green LED, end mount, 2x9W</t>
  </si>
  <si>
    <t>WLX-E-6-36-LR1-W-2LR9W</t>
  </si>
  <si>
    <t>100000915-004</t>
  </si>
  <si>
    <t>6V 36W, single face, red LED, wall mount, 2x9W</t>
  </si>
  <si>
    <t>WLX-E-6-36-LR1-C-2LR9W</t>
  </si>
  <si>
    <t>100000915-183</t>
  </si>
  <si>
    <t>6V 36W, single face, red LED, ceiling mount, 2x9W</t>
  </si>
  <si>
    <t>WLX-E-6-36-LR1-E-2LR9W</t>
  </si>
  <si>
    <t>6V 36W, single face, red LED, end mount, 2x9W</t>
  </si>
  <si>
    <t>WLX-E-6-36-LG1-W-2LR9W</t>
  </si>
  <si>
    <t>100000915-006</t>
  </si>
  <si>
    <t>6V 36W, single face, green LED, wall mount, 2x9W</t>
  </si>
  <si>
    <t>WLX-E-6-36-LG1-C-2LR9W</t>
  </si>
  <si>
    <t>100000915-130</t>
  </si>
  <si>
    <t>6V 36W, single face, green LED, ceiling mount, 2x9W</t>
  </si>
  <si>
    <t>WLX-E-6-36-LG1-E-2LR9W</t>
  </si>
  <si>
    <t>6V 36W, single face, green LED, end mount, 2x9W</t>
  </si>
  <si>
    <t>WLX-E-6-60-LR1-W-2LR9W</t>
  </si>
  <si>
    <t>100000915-330</t>
  </si>
  <si>
    <t>6V 60W, single face, red LED, wall mount, 2x9W</t>
  </si>
  <si>
    <t>WLX-E-6-60-LR1-C-2LR9W</t>
  </si>
  <si>
    <t>100000915-121</t>
  </si>
  <si>
    <t>6V 60W, single face, red LED, ceiling mount, 2x9W</t>
  </si>
  <si>
    <t>WLX-E-6-60-LR1-E-2LR9W</t>
  </si>
  <si>
    <t>6V 60W, single face, red LED, end mount, 2x9W</t>
  </si>
  <si>
    <t>WLX-E-6-60-LG1-W-2LR9W</t>
  </si>
  <si>
    <t>100000915-110</t>
  </si>
  <si>
    <t>6V 60W, single face, green LED, wall mount, 2x9W</t>
  </si>
  <si>
    <t>WLX-E-6-60-LG1-C-2LR9W</t>
  </si>
  <si>
    <t>6V 60W, single face, green LED, ceiling mount, 2x9W</t>
  </si>
  <si>
    <t>WLX-E-6-60-LG1-E-2LR9W</t>
  </si>
  <si>
    <t>6V 60W, single face, green LED, end mount, 2x9W</t>
  </si>
  <si>
    <t>SINGLE FACE / 12V</t>
  </si>
  <si>
    <t>WLX-E-12-27-LR1-W-2LR9W</t>
  </si>
  <si>
    <t>100000915-496</t>
  </si>
  <si>
    <t>12V 27W, single face, red LED, wall mount, 2x9W</t>
  </si>
  <si>
    <t>WLX-E-12-27-LR1-C-2LR9W</t>
  </si>
  <si>
    <t>12V 27W, single face, red LED, ceiling mount, 2x9W</t>
  </si>
  <si>
    <t>WLX-E-12-27-LR1-E-2LR9W</t>
  </si>
  <si>
    <t>12V 27W, single face, red LED, end mount, 2x9W</t>
  </si>
  <si>
    <t>WLX-E-12-27-LG1-W-2LR9W</t>
  </si>
  <si>
    <t>100000915-493</t>
  </si>
  <si>
    <t>12V 27W, single face, green LED, wall mount, 2x9W</t>
  </si>
  <si>
    <t>WLX-E-12-27-LG1-C-2LR9W</t>
  </si>
  <si>
    <t>12V 27W, single face, green LED, ceiling mount, 2x9W</t>
  </si>
  <si>
    <t>WLX-E-12-27-LG1-E-2LR9W</t>
  </si>
  <si>
    <t>12V 27W, single face, green LED, end mount, 2x9W</t>
  </si>
  <si>
    <t>WLX-E-12-36-LR1-W-2LR9W</t>
  </si>
  <si>
    <t>100000915-454</t>
  </si>
  <si>
    <t>12V 36W, single face, red LED, wall mount, 2x9W</t>
  </si>
  <si>
    <t>WLX-E-12-36-LR1-C-2LR9W</t>
  </si>
  <si>
    <t>100000915-550</t>
  </si>
  <si>
    <t>12V 36W, single face, red LED, ceiling mount, 2x9W</t>
  </si>
  <si>
    <t>WLX-E-12-36-LR1-E-2LR9W</t>
  </si>
  <si>
    <t>12V 36W, single face, red LED, end mount, 2x9W</t>
  </si>
  <si>
    <t>WLX-E-12-36-LG1-W-2LR9W</t>
  </si>
  <si>
    <t>100000915-516</t>
  </si>
  <si>
    <t>12V 36W, single face, green LED, wall mount, 2x9W</t>
  </si>
  <si>
    <t>WLX-E-12-36-LG1-C-2LR9W</t>
  </si>
  <si>
    <t>12V 36W, single face, green LED, ceiling mount, 2x9W</t>
  </si>
  <si>
    <t>WLX-E-12-36-LG1-E-2LR9W</t>
  </si>
  <si>
    <t>12V 36W, single face, green LED, end mount, 2x9W</t>
  </si>
  <si>
    <t>WLX-E-12-60-LR1-W-2LR9W</t>
  </si>
  <si>
    <t>12V 60W, single face, red LED, wall mount, 2x9W</t>
  </si>
  <si>
    <t>WLX-E-12-60-LR1-C-2LR9W</t>
  </si>
  <si>
    <t>12V 60W, single face, red LED, ceiling mount, 2x9W</t>
  </si>
  <si>
    <t>WLX-E-12-60-LR1-E-2LR9W</t>
  </si>
  <si>
    <t>12V 60W, single face, red LED, end mount, 2x9W</t>
  </si>
  <si>
    <t>WLX-E-12-60-LG1-W-2LR9W</t>
  </si>
  <si>
    <t>12V 60W, single face, green LED, wall mount, 2x9W</t>
  </si>
  <si>
    <t>WLX-E-12-60-LG1-C-2LR9W</t>
  </si>
  <si>
    <t>12V 60W, single face, green LED, ceiling mount, 2x9W</t>
  </si>
  <si>
    <t>WLX-E-12-60-LG1-E-2LR9W</t>
  </si>
  <si>
    <t>100000915-575</t>
  </si>
  <si>
    <t>12V 60W, single face, green LED, end mount, 2x9W</t>
  </si>
  <si>
    <t>WLX-E-12-72-LR1-W-2LR9W</t>
  </si>
  <si>
    <t>12V 72W, single face, red LED, wall mount, 2x9W</t>
  </si>
  <si>
    <t>WLX-E-12-72-LR1-C-2LR9W</t>
  </si>
  <si>
    <t>12V 72W, single face, red LED, ceiling mount, 2x9W</t>
  </si>
  <si>
    <t>WLX-E-12-72-LR1-E-2LR9W</t>
  </si>
  <si>
    <t>12V 72W, single face, red LED, end mount, 2x9W</t>
  </si>
  <si>
    <t>WLX-E-12-72-LG1-W-2LR9W</t>
  </si>
  <si>
    <t>12V 72W, single face, green LED, wall mount, 2x9W</t>
  </si>
  <si>
    <t>WLX-E-12-72-LG1-C-2LR9W</t>
  </si>
  <si>
    <t>12V 72W, single face, green LED, ceiling mount, 2x9W</t>
  </si>
  <si>
    <t>WLX-E-12-72-LG1-E-2LR9W</t>
  </si>
  <si>
    <t>12V 72W, single face, green LED, end mount, 2x9W</t>
  </si>
  <si>
    <t>DOUBLE FACE / 6V</t>
  </si>
  <si>
    <t>WLX-E-6-18-LR2-W-2LR7.2W</t>
  </si>
  <si>
    <t>6V 18W, double face, red LED, wall mount, 2x7.2W</t>
  </si>
  <si>
    <t>WLX-E-6-18-LR2-C-2LR7.2W</t>
  </si>
  <si>
    <t>100000915-420</t>
  </si>
  <si>
    <t>6V 18W, double face, red LED, ceiling mount, 2x7.2W</t>
  </si>
  <si>
    <t>WLX-E-6-18-LR2-E-2LR7.2W</t>
  </si>
  <si>
    <t>6V 18W, double face, red LED, end mount, 2x7.2W</t>
  </si>
  <si>
    <t>WLX-E-6-18-LG2-W-2LR7.2W</t>
  </si>
  <si>
    <t>6V 18W, double face, green LED, wall mount, 2x7.2W</t>
  </si>
  <si>
    <t>WLX-E-6-18-LG2-C-2LR7.2W</t>
  </si>
  <si>
    <t>6V 18W, double face, green LED, ceiling mount, 2x7.2W</t>
  </si>
  <si>
    <t>WLX-E-6-18-LG2-E-2LR7.2W</t>
  </si>
  <si>
    <t>6V 18W, double face, green LED, end mount, 2x7.2W</t>
  </si>
  <si>
    <t>WLX-E-6-18-LG2-E-2LR9W</t>
  </si>
  <si>
    <t>100000915-394</t>
  </si>
  <si>
    <t>6V 18W, double face, green LED, end mount, 2x9W</t>
  </si>
  <si>
    <t>WLX-E-6-18-LR2-C-2LR9W</t>
  </si>
  <si>
    <t>100000915-503</t>
  </si>
  <si>
    <t>6V 18W, double face, red LED, ceiling mount, 2x9W</t>
  </si>
  <si>
    <t>WLX-E-6-18-LR2-E-2LR9W</t>
  </si>
  <si>
    <t>100000915-395</t>
  </si>
  <si>
    <t>6V 18W, double face, red LED, end mount, 2x9W</t>
  </si>
  <si>
    <t>WLX-E-6-27-LR2-W-2LR9W</t>
  </si>
  <si>
    <t>6V 27W, double face, red LED, wall mount, 2x9W</t>
  </si>
  <si>
    <t>WLX-E-6-27-LR2-C-2LR9W</t>
  </si>
  <si>
    <t>100000915-243</t>
  </si>
  <si>
    <t>6V 27W, double face, red LED, ceiling mount, 2x9W</t>
  </si>
  <si>
    <t>WLX-E-6-27-LR2-E-2LR9W</t>
  </si>
  <si>
    <t>6V 27W, double face, red LED, end mount, 2x9W</t>
  </si>
  <si>
    <t>WLX-E-6-27-LG2-W-2LR9W</t>
  </si>
  <si>
    <t>6V 27W, double face, green LED, wall mount, 2x9W</t>
  </si>
  <si>
    <t>WLX-E-6-27-LG2-C-2LR9W</t>
  </si>
  <si>
    <t>100000915-410</t>
  </si>
  <si>
    <t>6V 27W, double face,green LED, ceiling mount, 2x9W</t>
  </si>
  <si>
    <t>WLX-E-6-27-LG2-E-2LR9W</t>
  </si>
  <si>
    <t>6V 27W, double face, green LED, end mount, 2x9W</t>
  </si>
  <si>
    <t>100000915-312</t>
  </si>
  <si>
    <t>6V 27W, double face, green LED, ceiling mount, 2x9W</t>
  </si>
  <si>
    <t>100000915-010</t>
  </si>
  <si>
    <t>100000915-042</t>
  </si>
  <si>
    <t>100000915-186</t>
  </si>
  <si>
    <t>WLX-E-6-36-LG2-W-2LR9W</t>
  </si>
  <si>
    <t>6V 36W, double face, green LED, wall mount, 2x9W</t>
  </si>
  <si>
    <t>WLX-E-6-36-LG2-C-2LR9W</t>
  </si>
  <si>
    <t>100000915-404</t>
  </si>
  <si>
    <t>6V 36W, double face, green LED, ceiling mount, 2x9W</t>
  </si>
  <si>
    <t>WLX-E-6-36-LG2-E-2LR9W</t>
  </si>
  <si>
    <t>6V 36W, double face, green LED, end mount, 2x9W</t>
  </si>
  <si>
    <t>WLX-E-6-36-LR2-C-2LR9W</t>
  </si>
  <si>
    <t>100000915-474</t>
  </si>
  <si>
    <t>6V 36W, double face, red LED, ceiling mount, 2x9W</t>
  </si>
  <si>
    <t>WLX-E-6-36-LR2-E-2LR9W</t>
  </si>
  <si>
    <t>100000915-118</t>
  </si>
  <si>
    <t>6V 36W, double face, red LED, end mount, 2x9W</t>
  </si>
  <si>
    <t>DOUBLE FACE / 12V</t>
  </si>
  <si>
    <t>WLX-E-12-27-LR2-W-2LR9W</t>
  </si>
  <si>
    <t>12V 27W, double face, red LED, wall mount, 2x9W</t>
  </si>
  <si>
    <t>WLX-E-12-27-LR2-C-2LR9W</t>
  </si>
  <si>
    <t>12V 27W, double face, red LED, ceiling mount, 2x9W</t>
  </si>
  <si>
    <t>WLX-E-12-27-LR2-E-2LR9W</t>
  </si>
  <si>
    <t>12V 27W, double face, red LED, end mount, 2x9W</t>
  </si>
  <si>
    <t>WLX-E-12-27-LG2-W-2LR9W</t>
  </si>
  <si>
    <t>12V 27W, double face, green LED, wall mount, 2x9W</t>
  </si>
  <si>
    <t>WLX-E-12-27-LG2-C-2LR9W</t>
  </si>
  <si>
    <t>12V 27W, double face, green LED, ceiling mount, 2x9W</t>
  </si>
  <si>
    <t>WLX-E-12-27-LG2-E-2LR9W</t>
  </si>
  <si>
    <t>12V 27W, double face, green LED, end mount, 2x9W</t>
  </si>
  <si>
    <t>WLX-E-12-72-LR2-W-2LR9W</t>
  </si>
  <si>
    <t>12V 72W, double face, red LED, wall mount, 2x9W</t>
  </si>
  <si>
    <t>WLX-E-12-72-LR2-C-2LR9W</t>
  </si>
  <si>
    <t>12V 72W, double face, red LED, ceiling mount, 2x9W</t>
  </si>
  <si>
    <t>WLX-E-12-72-LR2-E-2LR9W</t>
  </si>
  <si>
    <t>12V 72W, double face, red LED, end mount, 2x9W</t>
  </si>
  <si>
    <t>WLX-E-12-72-LG2-W-2LR9W</t>
  </si>
  <si>
    <t>12V 72W, double face, green LED, wall mount, 2x9W</t>
  </si>
  <si>
    <t>WLX-E-12-72-LG2-C-2LR9W</t>
  </si>
  <si>
    <t>12V 72W, double face, green LED, ceiling mount, 2x9W</t>
  </si>
  <si>
    <t>WLX-E-12-72-LG2-E-2LR9W</t>
  </si>
  <si>
    <t>12V 72W, double face, green LED, end mount, 2x9W</t>
  </si>
  <si>
    <t>WLX-E-6-22-LR1-W-2LR9W-NC</t>
  </si>
  <si>
    <t>100000915-517</t>
  </si>
  <si>
    <t>Ni-Cd, 6V 22W, single face, red LED, wall mount, 2x9W</t>
  </si>
  <si>
    <t>WLX-E-6-22-LG1-W-2LR9W-NC</t>
  </si>
  <si>
    <t>100000915-596</t>
  </si>
  <si>
    <t>Ni-Cd, 6V 22W, single face, green LED, wall mount, 2x9W</t>
  </si>
  <si>
    <t>WLX-E-6-42-LR1-W-2LR9W-NC</t>
  </si>
  <si>
    <t>100000915-334</t>
  </si>
  <si>
    <t>Ni-Cd, 6V 42W, single face, red LED, wall mount, 2x9W</t>
  </si>
  <si>
    <t>WLX-E-6-42-LR1-C-2LR9W-NC</t>
  </si>
  <si>
    <t>100000915-369</t>
  </si>
  <si>
    <t>Ni-Cd, 6V 42W, single face, red LED, ceiling mount, 2x9W</t>
  </si>
  <si>
    <t>WLX-E-6-42-LG1-W-2LR9W-NC</t>
  </si>
  <si>
    <t>100000915-506</t>
  </si>
  <si>
    <t>Ni-Cd, 6V 42W, single face, green LED, wall mount, 2x9W</t>
  </si>
  <si>
    <t>WLX-E-6-42-LG1-C-2LR9W-NC</t>
  </si>
  <si>
    <t>Ni-Cd, 6V 42W, single face, green LED, ceiling mount, 2x9W</t>
  </si>
  <si>
    <t>WLX-E-6-54-LR1-W-2LR7.2W-NC</t>
  </si>
  <si>
    <t>100000915-263</t>
  </si>
  <si>
    <t>Ni-Cd, 6V 54W, single face, red LED, ceiling mount, 2x7.2W</t>
  </si>
  <si>
    <t>WLX-E-6-54-LR1-W-2LR9W-NC</t>
  </si>
  <si>
    <t>100000915-500</t>
  </si>
  <si>
    <t>Ni-Cd, 6V 54W, single face, red LED, wall mount, 2x9W</t>
  </si>
  <si>
    <t>WLX-E-6-54-LG1-W-2LR9W-NC</t>
  </si>
  <si>
    <t>Ni-Cd, 6V 54W, single face, green LED, wall mount, 2x9W</t>
  </si>
  <si>
    <t>WLX-E-6-90-LR1-W-2LR9W-NC</t>
  </si>
  <si>
    <t>Ni-Cd, 6V 90W, single face, red LED, wall mount, 2x9W</t>
  </si>
  <si>
    <t>WLX-E-6-90-LR1-C-2LR9W-NC</t>
  </si>
  <si>
    <t>Ni-Cd, 6V 90W, single face, red LED, ceiling mount, 2x9W</t>
  </si>
  <si>
    <t>WLX-E-6-90-LG1-W-2LR9W-NC</t>
  </si>
  <si>
    <t>Ni-Cd, 6V 90W, single face, green LED, wall mount, 2x9W</t>
  </si>
  <si>
    <t>WLX-E-6-90-LG1-C-2LR9W-NC</t>
  </si>
  <si>
    <t>Ni-Cd, 6V 90W, single face, green LED, ceiling mount, 2x9W</t>
  </si>
  <si>
    <t>WLX-E-12-42-LR1-W-2LR9W-NC</t>
  </si>
  <si>
    <t>100000915-339</t>
  </si>
  <si>
    <t>Ni-Cd, 12V 42W, single face, red LED, wall mount,  2x9W</t>
  </si>
  <si>
    <t>WLX-E-12-42-LR1-C-2LR9W-NC</t>
  </si>
  <si>
    <t>100000915-370</t>
  </si>
  <si>
    <t>Ni-Cd, 12V 42W, single face, red LED, ceiling mount,  2x9W</t>
  </si>
  <si>
    <t>WLX-E-12-42-LG1-W-2LR9W-NC</t>
  </si>
  <si>
    <t>Ni-Cd, 12V 42W, single face, green LED, wall mount, 2x9W</t>
  </si>
  <si>
    <t>WLX-E-12-42-LG1-C-2LR9W-NC</t>
  </si>
  <si>
    <t>Ni-Cd, 12V 42W, single face, green LED, ceiling mount, 2x9W</t>
  </si>
  <si>
    <t>WLX-E-12-90-LR1-C-2LR9W-NC</t>
  </si>
  <si>
    <t>100000915-540</t>
  </si>
  <si>
    <t>Ni-Cd, 12V 90W, single face, red LED, ceiling mount, 2x9W</t>
  </si>
  <si>
    <t>WLX-E-12-90-LR1-W-2LR9W-NC</t>
  </si>
  <si>
    <t>100000915-512</t>
  </si>
  <si>
    <t>Ni-Cd, 12V 90W, single face, red LED, wall mount, 2x9W</t>
  </si>
  <si>
    <t>WLX-E-12-90-LG1-C-2LR9W-NC</t>
  </si>
  <si>
    <t>Ni-Cd, 12V 90W, single face, green LED, ceiling mount, 2x9W</t>
  </si>
  <si>
    <t>WLX-E-12-90-LG1-W-2LR9W-NC</t>
  </si>
  <si>
    <t>100000915-595</t>
  </si>
  <si>
    <t>Ni-Cd, 12V 90W, single face, green LED, wall mount, 2x9W</t>
  </si>
  <si>
    <t>WLX-E-6-42-LR2-W-2LR9W-NC</t>
  </si>
  <si>
    <t>Ni-Cd, 6V 42W, double face, red LED, wall mount, 2x9W</t>
  </si>
  <si>
    <t>WLX-E-6-42-LR2-C-2LR9W-NC</t>
  </si>
  <si>
    <t>Ni-Cd, 6V 42W, double face, red LED, ceiling mount, 2x9W</t>
  </si>
  <si>
    <t>WLX-E-6-42-LR2-E-2LR9W-NC</t>
  </si>
  <si>
    <t>Ni-Cd, 6V 42W, double face, red LED, end mount, 2x9W</t>
  </si>
  <si>
    <t>WLX-E-6-42-LG2-W-2LR9W-NC</t>
  </si>
  <si>
    <t>Ni-Cd, 6V 42W, double face, green LED, wall mount, 2x9W</t>
  </si>
  <si>
    <t>WLX-E-6-42-LG2-C-2LR9W-NC</t>
  </si>
  <si>
    <t>Ni-Cd, 6V 42W, double face, green LED, ceiling mount, 2x9W</t>
  </si>
  <si>
    <t>WLX-E-6-42-LG2-E-2LR9W-NC</t>
  </si>
  <si>
    <t>Ni-Cd, 6V 42W, double face, green LED, end mount, 2x9W</t>
  </si>
  <si>
    <t>WLX-E-12-42-LR2-W-2LR9W-NC</t>
  </si>
  <si>
    <t>Ni-Cd, 12V 42W, double face, red LED, wall mount, 2x9W</t>
  </si>
  <si>
    <t>WLX-E-12-42-LR2-C-2LR9W-NC</t>
  </si>
  <si>
    <t>Ni-Cd, 12V 42W, double face, red LED, ceiling mount, 2x9W</t>
  </si>
  <si>
    <t>WLX-E-12-42-LR2-E-2LR9W-NC</t>
  </si>
  <si>
    <t>Ni-Cd, 12V 42W, double face,red LED, end mount, 2x9W</t>
  </si>
  <si>
    <t>WLX-E-12-42-LG2-W-2LR9W-NC</t>
  </si>
  <si>
    <t>Ni-Cd, 12V 42W, double face, green LED, wall mount, 2x9W</t>
  </si>
  <si>
    <t>WLX-E-12-42-LG2-C-2LR9W-NC</t>
  </si>
  <si>
    <t>100000915-357</t>
  </si>
  <si>
    <t>Ni-Cd, 12V 42W, double face, green LED, ceiling mount, 2x9W</t>
  </si>
  <si>
    <t>WLX-E-12-42-LG2-E-2LR9W-NC</t>
  </si>
  <si>
    <t>Ni-Cd, 12V 42W, double face, green LED, end mount, 2x9W</t>
  </si>
  <si>
    <t xml:space="preserve">internal heater (specify voltage) </t>
  </si>
  <si>
    <t>infrared testing  / ONLY IF ORDERED WITH NO HEADS</t>
  </si>
  <si>
    <t>* Contact factory for all other voltage/ capacity models</t>
  </si>
  <si>
    <t>XMR S1HO</t>
  </si>
  <si>
    <t>Emergency unit, 6V 14W, sealed lead calcium, 2 x 7W MR16 LED, white</t>
  </si>
  <si>
    <t>assembled in USA</t>
  </si>
  <si>
    <t>XMR WL</t>
  </si>
  <si>
    <r>
      <t xml:space="preserve">Description </t>
    </r>
    <r>
      <rPr>
        <sz val="12"/>
        <color rgb="FF000000"/>
        <rFont val="Calibri"/>
        <family val="2"/>
      </rPr>
      <t>(indoor / wet)</t>
    </r>
  </si>
  <si>
    <t>XMR S1WLHO</t>
  </si>
  <si>
    <t>Emergency unit, 6V 14W, sealed lead calcium, 2 x 7W MR16 LED, wet location, gray</t>
  </si>
  <si>
    <t>internal heater (down to -25C)</t>
  </si>
  <si>
    <t>updated 3/7/24</t>
  </si>
  <si>
    <t>Link to Emergency Drivers</t>
  </si>
  <si>
    <t>Link to Lamps</t>
  </si>
  <si>
    <t>Link to Wire Guards</t>
  </si>
  <si>
    <t>BACKBOXES</t>
  </si>
  <si>
    <t>OL2-PLUS-BB</t>
  </si>
  <si>
    <t>recessed backbox</t>
  </si>
  <si>
    <t>BATTERIES</t>
  </si>
  <si>
    <t>Type</t>
  </si>
  <si>
    <t>Voltage / Wattage</t>
  </si>
  <si>
    <t># of Batteries</t>
  </si>
  <si>
    <t>Lead Acid</t>
  </si>
  <si>
    <t>6V / 18W / 6v 7.2Ah</t>
  </si>
  <si>
    <t>NiCad</t>
  </si>
  <si>
    <t>6V / 22W / 6v 7Ah</t>
  </si>
  <si>
    <t>6V / 27W / 6v 12Ah</t>
  </si>
  <si>
    <t>6V / 36W / 6v 7.2Ah</t>
  </si>
  <si>
    <t>12V / 36W / 12v 7.2Ah</t>
  </si>
  <si>
    <t>6V / 42W / 6v 7Ah</t>
  </si>
  <si>
    <t>12V / 42W / 6v 7Ah</t>
  </si>
  <si>
    <t>6V / 54W / 6v 7Ah</t>
  </si>
  <si>
    <t>6V / 60W / 6v 12Ah</t>
  </si>
  <si>
    <t>12V / 60W / 6v 12Ah</t>
  </si>
  <si>
    <t>6V / 72W / 6v 7.2Ah</t>
  </si>
  <si>
    <t>12V / 72W / 12v 7.2Ah</t>
  </si>
  <si>
    <t>6V / 90W / 6v 7Ah</t>
  </si>
  <si>
    <t>12V / 90W / 6v 7Ah</t>
  </si>
  <si>
    <t>6V / 100W / 6v 36Ah</t>
  </si>
  <si>
    <t>24V / 100W / 6v 7Ah</t>
  </si>
  <si>
    <t>6V / 120W / 6v 12Ah</t>
  </si>
  <si>
    <t>12V / 120W / 6v 12Ah</t>
  </si>
  <si>
    <t>12V / 130W / 6v 7Ah</t>
  </si>
  <si>
    <t>12V / 140W / 6v 12Ah</t>
  </si>
  <si>
    <t>12V / 160W / 12v 7.2Ah</t>
  </si>
  <si>
    <t>12V / 180W / 12v 32Ah</t>
  </si>
  <si>
    <t>6V / 200W / 6v 36Ah</t>
  </si>
  <si>
    <t xml:space="preserve">12V / 200W / 6v 7Ah </t>
  </si>
  <si>
    <t>24V / 200W / 6v 7Ah</t>
  </si>
  <si>
    <t>24V / 280W / 6v 12Ah</t>
  </si>
  <si>
    <t>12V / 360W / 12v 32Ah</t>
  </si>
  <si>
    <t>24V / 360W / 12v 32Ah</t>
  </si>
  <si>
    <t>6V / 12W / 6v 5Ah</t>
  </si>
  <si>
    <t>12V / 27W / 6v 5Ah</t>
  </si>
  <si>
    <t xml:space="preserve">6V / 72W / 6v 7.2Ah </t>
  </si>
  <si>
    <t>HDT</t>
  </si>
  <si>
    <t>6V / 54W /6v 7Ah</t>
  </si>
  <si>
    <t>12V / 200W / 6v 7Ah</t>
  </si>
  <si>
    <t>LDT</t>
  </si>
  <si>
    <t>6V / 90W 6v 7Ah</t>
  </si>
  <si>
    <t>6V / 18W / 6v 7Ah</t>
  </si>
  <si>
    <t xml:space="preserve">12V / 27W / 6v 5Ah </t>
  </si>
  <si>
    <t>STX-C</t>
  </si>
  <si>
    <t>LUCE LED EMERGENCY DRIVERS</t>
  </si>
  <si>
    <t>LL</t>
  </si>
  <si>
    <r>
      <t xml:space="preserve">Description </t>
    </r>
    <r>
      <rPr>
        <sz val="12"/>
        <color theme="1"/>
        <rFont val="Calibri"/>
        <family val="2"/>
        <scheme val="minor"/>
      </rPr>
      <t>(Title 20)</t>
    </r>
  </si>
  <si>
    <t>LL48</t>
  </si>
  <si>
    <t>4W, 6W or 8W adjustable EM driver, field installable,120-277V</t>
  </si>
  <si>
    <t>LL815</t>
  </si>
  <si>
    <t>8W, 12W or 15W adjustable EM driver, field installable,120-277V</t>
  </si>
  <si>
    <t>LL1020</t>
  </si>
  <si>
    <t>10W, 15W or 20W adjustable EM driver, field installable,120-277V</t>
  </si>
  <si>
    <t>LLCP</t>
  </si>
  <si>
    <t>LLCP5T20</t>
  </si>
  <si>
    <t>Emergency driver, constant power, 20-50VDC, 100-250mA DC, 5W output, Title 20</t>
  </si>
  <si>
    <t>LLCP10T20</t>
  </si>
  <si>
    <t>Emergency driver, constant power, 20-50VDC, 214-535mA DC, 10.7W output, Title 20</t>
  </si>
  <si>
    <t>LLCP13T20</t>
  </si>
  <si>
    <t>Emergency driver, constant power, 20-50VDC, 685-274mA DC, 13.7W output, Title 20</t>
  </si>
  <si>
    <t>LLCP5T20C</t>
  </si>
  <si>
    <t>Emergency driver, constant power, 20-50VDC, 100-250mA DC, 5W output, Title 20, 2ft flex cords on each end</t>
  </si>
  <si>
    <t>LLCP10T0C</t>
  </si>
  <si>
    <t>Emergency driver, constant power, 20-50VDC, 214-535mA DC, 10.7W output, Title 20, 2ft flex cords on each end</t>
  </si>
  <si>
    <t>LLCP13T20C</t>
  </si>
  <si>
    <t>Emergency driver, constant power, 20-50VDC, 685-274mA DC, 13.7W output, Title 20, 2ft flex cords on each end</t>
  </si>
  <si>
    <t>EMERGENCY UNIT LAMP HEADS</t>
  </si>
  <si>
    <t>1SR 12WQ</t>
  </si>
  <si>
    <t>SINGLE PAR18 HEAD WITH ONE 12W QUARTZ LAMP (6V &amp; 12V ONLY)</t>
  </si>
  <si>
    <t>1SR 20WQ</t>
  </si>
  <si>
    <t>SINGLE PAR18 HEAD WITH ONE 20W QUARTZ LAMP (12V ONLY)</t>
  </si>
  <si>
    <t>1LR 6WLEDSB</t>
  </si>
  <si>
    <t>1LR 12W</t>
  </si>
  <si>
    <t>SINGLE PAR36 HEAD WITH ONE 12W INCANDESCENT LAMP (12V ONLY)</t>
  </si>
  <si>
    <t>1LR 18W</t>
  </si>
  <si>
    <t>SINGLE PAR36 HEAD WITH ONE 18W INCANDESCENT LAMP (12V &amp; 24V ONLY)</t>
  </si>
  <si>
    <t>1LR 20WQ</t>
  </si>
  <si>
    <t>SINGLE PAR36 HEAD WITH ONE 20W QUARTZ LAMP (12V ONLY)</t>
  </si>
  <si>
    <t>2SR 12WQ</t>
  </si>
  <si>
    <t>DOUBLE PAR18 HEAD WITH TWO 12W QUARTZ LAMPS (6V &amp; 12V ONLY)</t>
  </si>
  <si>
    <t>2SR 20WQ</t>
  </si>
  <si>
    <t>DOUBLE PAR18 HEAD WITH TWO 20W QUARTZ LAMPS (12V ONLY)</t>
  </si>
  <si>
    <t>2LR 6WLEDSB</t>
  </si>
  <si>
    <t>2LR 12W</t>
  </si>
  <si>
    <t>DOUBLE PAR36 HEAD WITH TWO 12W INCANDESCENT LAMPS (12V ONLY)</t>
  </si>
  <si>
    <t>2LR 18W</t>
  </si>
  <si>
    <t>DOUBLE PAR36 HEAD WITH TWO 18W INCANDESCENT LAMPS (12V &amp; 24V ONLY)</t>
  </si>
  <si>
    <t>2LR 20WQ</t>
  </si>
  <si>
    <t>DOUBLE PAR36 HEAD WITH TWO 20W QUARTZ LAMPS (12V ONLY)</t>
  </si>
  <si>
    <t>3LR 6WLEDSB</t>
  </si>
  <si>
    <t>THREE PAR36 HEADS WITH ONE 9W INCANDESCENT LAMP</t>
  </si>
  <si>
    <t>THREE PAR36 HEADS WITH ONE 12W INCANDESCENT LAMP (12V ONLY)</t>
  </si>
  <si>
    <t>THREE PAR36 HEADS WITH ONE 18W INCANDESCENT LAMP (12V &amp; 24V ONLY)</t>
  </si>
  <si>
    <t>THREE PAR36 HEADS WITH ONE 20W QUARTZ LAMP (12V ONLY)</t>
  </si>
  <si>
    <r>
      <rPr>
        <sz val="8"/>
        <color rgb="FF000000"/>
        <rFont val="Arial"/>
        <family val="2"/>
      </rPr>
      <t>FOUR PAR36 WEATHERPROOF</t>
    </r>
    <r>
      <rPr>
        <b/>
        <sz val="8"/>
        <color rgb="FF000000"/>
        <rFont val="Arial"/>
        <family val="2"/>
      </rPr>
      <t xml:space="preserve"> </t>
    </r>
    <r>
      <rPr>
        <sz val="8"/>
        <color rgb="FF000000"/>
        <rFont val="Arial"/>
        <family val="2"/>
      </rPr>
      <t>HEADS WITH ONE 6W SEALED BEAM LED LAMP (12V &amp; 24V ONLY)</t>
    </r>
  </si>
  <si>
    <t>LAMPS</t>
  </si>
  <si>
    <t>6V Lamps</t>
  </si>
  <si>
    <t>PRICE</t>
  </si>
  <si>
    <t>LP-103</t>
  </si>
  <si>
    <t>6V 7.2W (wedge base)</t>
  </si>
  <si>
    <t>LP-104</t>
  </si>
  <si>
    <t>6V 9W (wedge base)</t>
  </si>
  <si>
    <t>LP-105</t>
  </si>
  <si>
    <t>6V 12W (wedge base)</t>
  </si>
  <si>
    <t>DISCONTINUED</t>
  </si>
  <si>
    <t>LP-301</t>
  </si>
  <si>
    <t>6V 6WH (bi-pin halogen)</t>
  </si>
  <si>
    <t>LP-303</t>
  </si>
  <si>
    <t>6V 10WH (bi-pin halogen)</t>
  </si>
  <si>
    <t>LP-304</t>
  </si>
  <si>
    <t>6V 12WH (bi-pin halogen)</t>
  </si>
  <si>
    <t>LP-305</t>
  </si>
  <si>
    <t>6V 20WH (bi-pin halogen)</t>
  </si>
  <si>
    <t>LP-409</t>
  </si>
  <si>
    <t>6V 5WDCB  (dual-contact base)</t>
  </si>
  <si>
    <t>LP-403</t>
  </si>
  <si>
    <t>6V 9WDCB  (dual-contact base)</t>
  </si>
  <si>
    <t>LP-406</t>
  </si>
  <si>
    <t>6V 18WDCB  (dual-contact base)</t>
  </si>
  <si>
    <t>LP-0267</t>
  </si>
  <si>
    <t>6V 25WDCB  (dual-contact base)</t>
  </si>
  <si>
    <t>LP-70700</t>
  </si>
  <si>
    <t>6V 5WLED (MR16) 6000K</t>
  </si>
  <si>
    <t>LP-70702</t>
  </si>
  <si>
    <t>6V 7WLED (MR16) 5000K</t>
  </si>
  <si>
    <t>12V Lamps</t>
  </si>
  <si>
    <t>LP-108</t>
  </si>
  <si>
    <t>12V 9W (wedge base)</t>
  </si>
  <si>
    <t>LP-109</t>
  </si>
  <si>
    <t>12V 12W (wedge base)</t>
  </si>
  <si>
    <t>LP-110</t>
  </si>
  <si>
    <t>12V 18W (wedge base)</t>
  </si>
  <si>
    <t>LP-306</t>
  </si>
  <si>
    <t>12V 8WH (bi-pin halogen)</t>
  </si>
  <si>
    <t>LP-307</t>
  </si>
  <si>
    <t>12V 12WH (bi-pin halogen)</t>
  </si>
  <si>
    <t>LP-308</t>
  </si>
  <si>
    <t>12V 20WH (bi-pin halogen)</t>
  </si>
  <si>
    <t>LP-311</t>
  </si>
  <si>
    <t xml:space="preserve">12V 55WH (H3 halogen) </t>
  </si>
  <si>
    <t>LP-313-R25</t>
  </si>
  <si>
    <t>12V 50WMR16</t>
  </si>
  <si>
    <t>LP-350</t>
  </si>
  <si>
    <t>12V 50WH (bi-pin halogen)</t>
  </si>
  <si>
    <t>LP-355</t>
  </si>
  <si>
    <t>12V 75WH (bi-pin halogen)  To be used only with SRA heads</t>
  </si>
  <si>
    <t>LP-410</t>
  </si>
  <si>
    <t>12V 9WDCB (dual-contact base)</t>
  </si>
  <si>
    <t>LP-412</t>
  </si>
  <si>
    <t>12V 22WDCB (dual-contact base)</t>
  </si>
  <si>
    <t>LP-413</t>
  </si>
  <si>
    <t>12V 36WDCB (dual-contact base)</t>
  </si>
  <si>
    <t>LP-415</t>
  </si>
  <si>
    <t>12V 25WDCB (dual-contact base)</t>
  </si>
  <si>
    <t>LP-416</t>
  </si>
  <si>
    <t>12V 8WDCB (dual-contact base)</t>
  </si>
  <si>
    <t>LP-432</t>
  </si>
  <si>
    <t>12V 12WDCB (dual-contact base)</t>
  </si>
  <si>
    <t>LP-30370</t>
  </si>
  <si>
    <t>12V 5WH (bi-pin halogen)</t>
  </si>
  <si>
    <t>LP-70563</t>
  </si>
  <si>
    <t>12V 2W MR16LED 5700K</t>
  </si>
  <si>
    <t>LP-70429</t>
  </si>
  <si>
    <t>12V 5W MR16LED 5000K</t>
  </si>
  <si>
    <t>LP-70565</t>
  </si>
  <si>
    <t>12V 7W MR16LED 5000K</t>
  </si>
  <si>
    <t>24V Lamps</t>
  </si>
  <si>
    <t>LP-0264</t>
  </si>
  <si>
    <t>24V 50WH (bi-pin halogen)</t>
  </si>
  <si>
    <t>LP-123</t>
  </si>
  <si>
    <t>24V 9W (wedge base)</t>
  </si>
  <si>
    <t>LP-124</t>
  </si>
  <si>
    <t>24V 18W (wedge base)</t>
  </si>
  <si>
    <t>LP-310</t>
  </si>
  <si>
    <t>24V 20WH (bi-pin halogen)</t>
  </si>
  <si>
    <t>LP-323</t>
  </si>
  <si>
    <t>24V 12WH (bi-pin halogen)</t>
  </si>
  <si>
    <t>LP-329</t>
  </si>
  <si>
    <t>24V 10WH (bi-pin halogen)</t>
  </si>
  <si>
    <t>LP-418</t>
  </si>
  <si>
    <t>24V 9WDCB (dual-contact base)</t>
  </si>
  <si>
    <t>LP-421</t>
  </si>
  <si>
    <t>24V 70W (H3 halogen)</t>
  </si>
  <si>
    <t>LP-424</t>
  </si>
  <si>
    <t>24V 25WDCB (dual-contact base)</t>
  </si>
  <si>
    <t>24V 5W MR16LED</t>
  </si>
  <si>
    <t>24V 7W MR16LED</t>
  </si>
  <si>
    <t>Misc. Lamps</t>
  </si>
  <si>
    <t>LP-150</t>
  </si>
  <si>
    <t>125V 30W (DCB mini)</t>
  </si>
  <si>
    <t>LP-149</t>
  </si>
  <si>
    <t>125V 50W (DCB mini)</t>
  </si>
  <si>
    <t>Multivolt</t>
  </si>
  <si>
    <t>LP-70576</t>
  </si>
  <si>
    <t>9-32V 6W (sealed beam LED par36)</t>
  </si>
  <si>
    <t>WG WIRE GUARDS</t>
  </si>
  <si>
    <t>WG 4.5DX17.5LX7W WHT</t>
  </si>
  <si>
    <t>WG 9DX26LX19W WHT</t>
  </si>
  <si>
    <t>wireguard, 3"D X 16.5"L X 14"W, white (FRMC wall, STX wall, QR wall, CRVC recessed wall, LC1 wall, NYCSTX wall, NYCEST wall, PXA wall, PX wall, ATXRE wall)</t>
  </si>
  <si>
    <t>WG 10DX19LX7W WHT</t>
  </si>
  <si>
    <t>300400016-001</t>
  </si>
  <si>
    <t>wireguard, 10"D X 19"L X 7"W, white (EL ceiling, CRV ceiling recessed, ATX ceiling, ATXSWCT ceiling, STXSWCT ceiling, EPX ceiling, EPC ceiling)</t>
  </si>
  <si>
    <t>BPG WIRE GUARDS</t>
  </si>
  <si>
    <t>BPG SERIES</t>
  </si>
  <si>
    <t xml:space="preserve"> **Standard color is white **                      </t>
  </si>
  <si>
    <t>17” x 17” x 7” (Tempesta family, wall mount STX combo)</t>
  </si>
  <si>
    <t>14” x 10” x 4.5” (DECO) (Wall mount exit sign (STX, ATX, VERDE FORMA MICRA)</t>
  </si>
  <si>
    <t>14.5” x 6” x 10.5” (XMR family) (Ceiling mount exit sign (STX, ATX, VERDE FORMA, MICRA)</t>
  </si>
  <si>
    <t>BPG4</t>
  </si>
  <si>
    <t>100002500-004</t>
  </si>
  <si>
    <t>6” x 8” x6 ” (SR1 &amp; SR2 BTMR1 &amp; BTMR2)</t>
  </si>
  <si>
    <t>15.75” x 14.75” x 6.75”  (Mezzo, EST top mount ,90W, LDT and FTZ-BU)</t>
  </si>
  <si>
    <t>20” x 17” x 12”  (ESM 24V top mount, EST top mount 100W&gt;, HDT top mount (turn it), HWE and BRV)</t>
  </si>
  <si>
    <t>BPG6-GRY</t>
  </si>
  <si>
    <t>100002500-017</t>
  </si>
  <si>
    <t xml:space="preserve">20” x 17” x 9”  (grey finish) </t>
  </si>
  <si>
    <t xml:space="preserve"> DISCONTINUED</t>
  </si>
  <si>
    <t>BPG7</t>
  </si>
  <si>
    <t>100002500-007</t>
  </si>
  <si>
    <t>28” x 21” x 10” (RBO-U and other large battery units)</t>
  </si>
  <si>
    <t>BPG8</t>
  </si>
  <si>
    <t>100002500-008</t>
  </si>
  <si>
    <t>8” x 6” x 8” (LR1, AR1)</t>
  </si>
  <si>
    <t>12” x 9” x 9”  (PEH-1, LR2, AR2)</t>
  </si>
  <si>
    <t>100002500-010</t>
  </si>
  <si>
    <t>13.5” x 12” x 16.5” (Ceiling mounted STX combo)</t>
  </si>
  <si>
    <t>BPG11</t>
  </si>
  <si>
    <t>100002500-011</t>
  </si>
  <si>
    <t>29.5” x 8.5” x 10”  (EDT top mount)</t>
  </si>
  <si>
    <r>
      <rPr>
        <b/>
        <sz val="8"/>
        <rFont val="Arial"/>
        <family val="2"/>
      </rPr>
      <t xml:space="preserve">ACCEPTANCE:   </t>
    </r>
    <r>
      <rPr>
        <sz val="8"/>
        <rFont val="Arial"/>
        <family val="2"/>
      </rPr>
      <t>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</si>
  <si>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 xml:space="preserve">PAYMENT TERMS:   </t>
    </r>
    <r>
      <rPr>
        <sz val="8"/>
        <rFont val="Arial"/>
        <family val="2"/>
      </rPr>
      <t>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</si>
  <si>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t>PRICING: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</si>
  <si>
    <r>
      <rPr>
        <b/>
        <sz val="8"/>
        <rFont val="Arial"/>
        <family val="2"/>
      </rPr>
      <t xml:space="preserve">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</si>
  <si>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 xml:space="preserve">DELIVERY SCHEDULE:   </t>
    </r>
    <r>
      <rPr>
        <sz val="8"/>
        <rFont val="Arial"/>
        <family val="2"/>
      </rPr>
      <t>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</si>
  <si>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t>FRIEGHT POLICY: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</si>
  <si>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</si>
  <si>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t>RETURN OF GOODS:   No merchandise may be returned without written prior authorization in the form of a Beghelli USA issued RGA. At Beghelli USA’s discretion, emergency lighting, exit signs and lighting products shown in the current catalog, with the exception of Inverters, can be returned for credit provided they are in unused, new condition and are in the original, factory sealed packaging. Requests to return product, with the exception of inverters, must be made directly with a Beghelli USA associate within three (3 months from the date of shipment by Beghelli. When requesting an RGA, the purchaser’s name, original purchase order, invoice number and reason for the request must be submitted. 
INVERTERS:   NOVA series inverters are non-refundable and non-returnable. Vesta inverters may be returned within 90 days of receipt with prior authorization from Beghelli USA and at Beghelli USA’s sole discretion. All Vesta inverters are subject to a non-negotiable 50% restocking fee.
Once issued, an RGA is valid for a period of thirty (30 days. Returned goods must be received by Beghelli USA within thirty (30 days or the RGA becomes null and void. Once an RGA has expired, and the return is within the three (3 month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three (3 months from the date of the purchase are non-returnable. All product returns must be in unused, new condition and in the original sealed packaging. Upon receipt, all returns are inspected by Beghelli USA for final return approval.</t>
  </si>
  <si>
    <t>RGA DETAILS:</t>
  </si>
  <si>
    <r>
      <rPr>
        <b/>
        <sz val="8"/>
        <rFont val="Arial"/>
        <family val="2"/>
      </rPr>
      <t>Shipments:</t>
    </r>
    <r>
      <rPr>
        <sz val="8"/>
        <rFont val="Arial"/>
        <family val="2"/>
      </rPr>
      <t xml:space="preserve"> Inspect all shipments immediately upon receipt.</t>
    </r>
  </si>
  <si>
    <t>Concealed damages or shortages: Concealed damages/shortages must be reported within five (5 business days of shipment receipt.</t>
  </si>
  <si>
    <t>Missing cartons: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</si>
  <si>
    <t>Damaged shipment: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</si>
  <si>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</si>
  <si>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t>Mis-shipment: Any over or incorrect shipments must be reported to Beghelli USA within 72 hours or three (3 business days.  We will issue an RGA and a replacement order.  A credit will be issued  upon  receipt of the original product.</t>
  </si>
  <si>
    <r>
      <rPr>
        <b/>
        <sz val="8"/>
        <rFont val="Arial"/>
        <family val="2"/>
      </rPr>
      <t xml:space="preserve">Refused or re-directed shipment: </t>
    </r>
    <r>
      <rPr>
        <sz val="8"/>
        <rFont val="Arial"/>
        <family val="2"/>
      </rPr>
      <t>Purchaser will be responsible for any and all shipping charges incurred by Beghelli USA.</t>
    </r>
  </si>
  <si>
    <t>CUSTOMER ERROR or RETURN TO STOCK REQUEST:
All return to stock 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</si>
  <si>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</si>
  <si>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Complete the RGA form available online via Agent Access on Beghelli USA’s website. Please make sure to have available the invoice number and/or purchase order number. Purchase date and items to be returned must be identified.</t>
  </si>
  <si>
    <t>Beghelli USA will email back an RGA number within 72 hours.  RGA numbers are valid for 30 days.  Any product returned after that time will be refused.</t>
  </si>
  <si>
    <t>A credit will be issued within 30 days of receipt of returned material.</t>
  </si>
  <si>
    <r>
      <t>Ship approved product returns to:</t>
    </r>
    <r>
      <rPr>
        <sz val="8"/>
        <rFont val="Arial"/>
        <family val="2"/>
      </rPr>
      <t xml:space="preserve"> Beghelli USA, 3250 Corporate Way, Miramar, FL 33025 Attn: Returns Dept., at purchasers expense via prepaid freight with the RGA# clearly visible on the exterior of the shipping cartons.  </t>
    </r>
  </si>
  <si>
    <t>Insert a copy of the approved RGA form in the carton.  This will act as the packing list.  Beghelli USA will notify you of any discrepancies.</t>
  </si>
  <si>
    <t>Product received, but not on the original RGA request will become property of Beghelli USA.</t>
  </si>
  <si>
    <t>Any cartons without the RGA number clearly visible will be refused at the point of receipt.</t>
  </si>
  <si>
    <t>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</si>
  <si>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</si>
  <si>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effect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and the integral control devices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</si>
  <si>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 xml:space="preserve">For NOVA 6KW/ 8KW/ 10KW/ 15KW/ 17KW  - ON-SITE - Start-up/Telephone Assisted Start-up Service MUST be completed by OnLine Power’s service company (Power Services to validate the Warranty. Failure to follow proper start-up and turn on procedures WILL VOID THE WARRANTY. </t>
  </si>
  <si>
    <t>EMERGENCY EQUIPMENT</t>
  </si>
  <si>
    <t>LIGHTING EQUIPMENT</t>
  </si>
  <si>
    <t xml:space="preserve">* Emergency lighting: (3 years                                                                                                    </t>
  </si>
  <si>
    <t>* Housing / mechanical: (5 years</t>
  </si>
  <si>
    <t xml:space="preserve">* Exit signs: (5 years                                                                                                                </t>
  </si>
  <si>
    <t>* Ballast / power supply / driver: (5 years</t>
  </si>
  <si>
    <t xml:space="preserve">* Emergency drivers: (3 years                                                                                                      </t>
  </si>
  <si>
    <t>* Light emitting diodes: (5 years</t>
  </si>
  <si>
    <t xml:space="preserve">* Inverters: (contact factory                                                                                                         </t>
  </si>
  <si>
    <t xml:space="preserve">* Fluorescent lamps: (not covered by warranty    </t>
  </si>
  <si>
    <r>
      <t>Note:</t>
    </r>
    <r>
      <rPr>
        <sz val="8"/>
        <rFont val="Arial"/>
        <family val="2"/>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</si>
  <si>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</si>
  <si>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</si>
  <si>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</si>
  <si>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</si>
  <si>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</si>
  <si>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</si>
  <si>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</si>
  <si>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</si>
  <si>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</si>
  <si>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</si>
  <si>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</si>
  <si>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LUCE LED CP EMERGENCY DRIVER</t>
  </si>
  <si>
    <t>LL-CP8-T20</t>
  </si>
  <si>
    <t>800 lumens, constant power, 20 - 50VDC, 100 - 250mADC, 5W output, Title20</t>
  </si>
  <si>
    <t>LL-CP12-T20</t>
  </si>
  <si>
    <t>1200 lumens, constant power, 20 - 50VDC, 156 - 250mADC, 7.8W output, Title20</t>
  </si>
  <si>
    <t>LL-CP16-T20</t>
  </si>
  <si>
    <t>1600 lumens, constant power, 20 - 50VDC, 214 - 250mADC, 10.7W output, Title20</t>
  </si>
  <si>
    <t>LL-CP20-T20</t>
  </si>
  <si>
    <t>2000 lumens, constant power, 20 - 50VDC, 274 - 250mADC, 13.7W output, Title20</t>
  </si>
  <si>
    <t>LL-CP24-T20</t>
  </si>
  <si>
    <t>2400 lumens, constant power, 20 - 50VDC, 340 - 250mADC, 17W output, Title20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</si>
</sst>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quot;.&quot;###&quot;.&quot;###&quot;-&quot;###"/>
    <numFmt numFmtId="166" formatCode="0.0%"/>
    <numFmt numFmtId="167" formatCode="&quot;$&quot;#,##0.000_);[Red]\(&quot;$&quot;#,##0.000\)"/>
  </numFmts>
  <fonts count="77" x14ac:knownFonts="1">
    <font>
      <sz val="12"/>
      <color theme="1"/>
      <name val="Calibri"/>
      <family val="2"/>
      <scheme val="minor"/>
    </font>
    <font>
      <sz val="12"/>
      <color theme="1"/>
      <name val="Calibri"/>
      <family val="2"/>
      <scheme val="minor"/>
    </font>
    <font>
      <b/>
      <sz val="10"/>
      <name val="Arial"/>
      <family val="2"/>
    </font>
    <font>
      <sz val="10"/>
      <name val="Arial"/>
      <family val="2"/>
    </font>
    <font>
      <b/>
      <sz val="8"/>
      <name val="Arial"/>
      <family val="2"/>
    </font>
    <font>
      <sz val="8"/>
      <name val="Arial"/>
      <family val="2"/>
    </font>
    <font>
      <b/>
      <sz val="8"/>
      <name val="Calibri"/>
      <family val="2"/>
      <scheme val="minor"/>
    </font>
    <font>
      <sz val="8"/>
      <name val="Calibri"/>
      <family val="2"/>
      <scheme val="minor"/>
    </font>
    <font>
      <sz val="8"/>
      <color rgb="FF000000"/>
      <name val="Arial"/>
      <family val="2"/>
    </font>
    <font>
      <sz val="9"/>
      <name val="Arial"/>
      <family val="2"/>
    </font>
    <font>
      <b/>
      <sz val="9"/>
      <name val="Arial"/>
      <family val="2"/>
    </font>
    <font>
      <b/>
      <u/>
      <sz val="8"/>
      <name val="Arial"/>
      <family val="2"/>
    </font>
    <font>
      <u/>
      <sz val="8"/>
      <name val="Arial"/>
      <family val="2"/>
    </font>
    <font>
      <i/>
      <sz val="8"/>
      <name val="Arial"/>
      <family val="2"/>
    </font>
    <font>
      <sz val="8"/>
      <color theme="1"/>
      <name val="Arial"/>
      <family val="2"/>
    </font>
    <font>
      <sz val="8"/>
      <color theme="1"/>
      <name val="Calibri"/>
      <family val="2"/>
      <scheme val="minor"/>
    </font>
    <font>
      <b/>
      <sz val="10"/>
      <color theme="1"/>
      <name val="Arial"/>
      <family val="2"/>
    </font>
    <font>
      <sz val="8"/>
      <color rgb="FF000000"/>
      <name val="Helvetica"/>
      <family val="2"/>
    </font>
    <font>
      <b/>
      <sz val="10"/>
      <color rgb="FF000000"/>
      <name val="Arial"/>
      <family val="2"/>
    </font>
    <font>
      <u/>
      <sz val="12"/>
      <color theme="10"/>
      <name val="Calibri"/>
      <family val="2"/>
      <scheme val="minor"/>
    </font>
    <font>
      <b/>
      <sz val="18"/>
      <name val="Arial"/>
      <family val="2"/>
    </font>
    <font>
      <b/>
      <sz val="18"/>
      <color rgb="FF00B0F0"/>
      <name val="Calibri"/>
      <family val="2"/>
      <scheme val="minor"/>
    </font>
    <font>
      <sz val="12"/>
      <color rgb="FF00B0F0"/>
      <name val="Calibri"/>
      <family val="2"/>
      <scheme val="minor"/>
    </font>
    <font>
      <b/>
      <sz val="12"/>
      <name val="Arial"/>
      <family val="2"/>
    </font>
    <font>
      <sz val="18"/>
      <color theme="1"/>
      <name val="Calibri"/>
      <family val="2"/>
      <scheme val="minor"/>
    </font>
    <font>
      <b/>
      <sz val="24"/>
      <color theme="0"/>
      <name val="Arial"/>
      <family val="2"/>
    </font>
    <font>
      <sz val="24"/>
      <color theme="1"/>
      <name val="Calibri"/>
      <family val="2"/>
      <scheme val="minor"/>
    </font>
    <font>
      <b/>
      <sz val="18"/>
      <color theme="0"/>
      <name val="Arial"/>
      <family val="2"/>
    </font>
    <font>
      <b/>
      <sz val="20"/>
      <color theme="1"/>
      <name val="Arial"/>
      <family val="2"/>
    </font>
    <font>
      <b/>
      <sz val="14"/>
      <color theme="1"/>
      <name val="Calibri"/>
      <family val="2"/>
      <scheme val="minor"/>
    </font>
    <font>
      <sz val="12"/>
      <color rgb="FFFF0000"/>
      <name val="Calibri"/>
      <family val="2"/>
      <scheme val="minor"/>
    </font>
    <font>
      <sz val="12"/>
      <color theme="1" tint="0.499984740745262"/>
      <name val="Calibri"/>
      <family val="2"/>
      <scheme val="minor"/>
    </font>
    <font>
      <b/>
      <sz val="12"/>
      <color theme="1"/>
      <name val="Arial"/>
      <family val="2"/>
    </font>
    <font>
      <sz val="12"/>
      <color theme="1"/>
      <name val="Calibri"/>
      <family val="2"/>
    </font>
    <font>
      <sz val="8"/>
      <color rgb="FF000000"/>
      <name val="Microsoft Sans Serif"/>
      <family val="2"/>
    </font>
    <font>
      <b/>
      <sz val="12"/>
      <color theme="1" tint="0.499984740745262"/>
      <name val="Calibri"/>
      <family val="2"/>
      <scheme val="minor"/>
    </font>
    <font>
      <b/>
      <u/>
      <sz val="14"/>
      <color theme="1"/>
      <name val="Calibri"/>
      <family val="2"/>
      <scheme val="minor"/>
    </font>
    <font>
      <b/>
      <sz val="8"/>
      <color rgb="FF000000"/>
      <name val="Arial"/>
      <family val="2"/>
    </font>
    <font>
      <sz val="10"/>
      <color theme="1"/>
      <name val="Calibri"/>
      <family val="2"/>
      <scheme val="minor"/>
    </font>
    <font>
      <b/>
      <sz val="8"/>
      <color theme="1"/>
      <name val="Arial"/>
      <family val="2"/>
    </font>
    <font>
      <sz val="11"/>
      <color rgb="FF000000"/>
      <name val="Arial"/>
      <family val="2"/>
    </font>
    <font>
      <u/>
      <sz val="10"/>
      <color theme="10"/>
      <name val="Calibri"/>
      <family val="2"/>
      <scheme val="minor"/>
    </font>
    <font>
      <b/>
      <sz val="18"/>
      <color theme="1"/>
      <name val="Arial"/>
      <family val="2"/>
    </font>
    <font>
      <u/>
      <sz val="12"/>
      <color theme="1"/>
      <name val="Calibri"/>
      <family val="2"/>
      <scheme val="minor"/>
    </font>
    <font>
      <u/>
      <sz val="12"/>
      <color rgb="FF0563C1"/>
      <name val="Calibri"/>
      <family val="2"/>
      <scheme val="minor"/>
    </font>
    <font>
      <sz val="12"/>
      <color rgb="FF000000"/>
      <name val="Calibri"/>
      <family val="2"/>
      <scheme val="minor"/>
    </font>
    <font>
      <sz val="8"/>
      <color rgb="FFFF0000"/>
      <name val="Arial"/>
      <family val="2"/>
    </font>
    <font>
      <sz val="12"/>
      <color rgb="FF000000"/>
      <name val="Calibri"/>
      <family val="2"/>
    </font>
    <font>
      <b/>
      <sz val="14"/>
      <name val="Arial"/>
      <family val="2"/>
    </font>
    <font>
      <sz val="9"/>
      <color rgb="FFFF0000"/>
      <name val="Aptos"/>
    </font>
    <font>
      <sz val="11"/>
      <color rgb="FF000000"/>
      <name val="Calibri"/>
      <family val="2"/>
    </font>
    <font>
      <sz val="8"/>
      <color rgb="FFC00000"/>
      <name val="Arial"/>
      <family val="2"/>
    </font>
    <font>
      <u/>
      <sz val="12"/>
      <color rgb="FFC00000"/>
      <name val="Calibri"/>
      <family val="2"/>
      <scheme val="minor"/>
    </font>
    <font>
      <sz val="12"/>
      <color rgb="FFC00000"/>
      <name val="Calibri"/>
      <family val="2"/>
      <scheme val="minor"/>
    </font>
    <font>
      <sz val="11"/>
      <color rgb="FF000000"/>
      <name val="Calibri"/>
      <family val="2"/>
      <scheme val="minor"/>
    </font>
    <font>
      <sz val="11"/>
      <color rgb="FF000000"/>
      <name val="Aptos Narrow"/>
    </font>
    <font>
      <b/>
      <sz val="8"/>
      <color rgb="FFC00000"/>
      <name val="Arial"/>
      <family val="2"/>
    </font>
    <font>
      <b/>
      <sz val="18"/>
      <color rgb="FF000000"/>
      <name val="Arial"/>
      <family val="2"/>
    </font>
    <font>
      <u/>
      <sz val="12"/>
      <color rgb="FF000000"/>
      <name val="Calibri"/>
      <family val="2"/>
      <scheme val="minor"/>
    </font>
    <font>
      <sz val="11"/>
      <color rgb="FF242424"/>
      <name val="Calibri"/>
      <family val="2"/>
      <charset val="1"/>
    </font>
    <font>
      <u/>
      <sz val="12"/>
      <color rgb="FF0070C0"/>
      <name val="Calibri"/>
      <family val="2"/>
      <scheme val="minor"/>
    </font>
    <font>
      <sz val="12"/>
      <color rgb="FF0070C0"/>
      <name val="Calibri"/>
      <family val="2"/>
      <scheme val="minor"/>
    </font>
    <font>
      <b/>
      <sz val="12"/>
      <name val="Arial"/>
      <family val="2"/>
      <charset val="1"/>
    </font>
    <font>
      <b/>
      <sz val="18"/>
      <name val="Arial"/>
      <family val="2"/>
      <charset val="1"/>
    </font>
    <font>
      <sz val="12"/>
      <color rgb="FF000000"/>
      <name val="Calibri"/>
      <family val="2"/>
      <charset val="1"/>
    </font>
    <font>
      <b/>
      <sz val="10"/>
      <name val="Arial"/>
      <family val="2"/>
      <charset val="1"/>
    </font>
    <font>
      <b/>
      <sz val="8"/>
      <name val="Arial"/>
      <family val="2"/>
      <charset val="1"/>
    </font>
    <font>
      <sz val="8"/>
      <name val="Arial"/>
      <family val="2"/>
      <charset val="1"/>
    </font>
    <font>
      <u/>
      <sz val="12"/>
      <color theme="10"/>
      <name val="Calibri"/>
      <family val="2"/>
      <charset val="1"/>
      <scheme val="minor"/>
    </font>
    <font>
      <u/>
      <sz val="12"/>
      <color rgb="FF0563C1"/>
      <name val="Calibri"/>
      <family val="2"/>
      <charset val="1"/>
    </font>
    <font>
      <b/>
      <sz val="9"/>
      <name val="Arial"/>
      <family val="2"/>
      <charset val="1"/>
    </font>
    <font>
      <sz val="8"/>
      <color rgb="FF000000"/>
      <name val="Arial"/>
      <family val="2"/>
      <charset val="1"/>
    </font>
    <font>
      <u/>
      <sz val="12"/>
      <color rgb="FF0563C1"/>
      <name val="Calibri"/>
      <family val="2"/>
    </font>
    <font>
      <u/>
      <sz val="12"/>
      <color rgb="FF000000"/>
      <name val="Calibri"/>
      <family val="2"/>
    </font>
    <font>
      <b/>
      <i/>
      <sz val="8"/>
      <color rgb="FF000000"/>
      <name val="Arial"/>
      <family val="2"/>
    </font>
    <font>
      <b/>
      <sz val="14"/>
      <color theme="0"/>
      <name val="Arial"/>
      <family val="2"/>
    </font>
    <font>
      <b/>
      <sz val="9"/>
      <color rgb="FFFFFFFF"/>
      <name val="Arial"/>
      <family val="2"/>
    </font>
  </fonts>
  <fills count="1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bgColor rgb="FFF1F1F1"/>
      </patternFill>
    </fill>
    <fill>
      <patternFill patternType="solid">
        <fgColor theme="2" tint="-9.9978637043366805E-2"/>
        <bgColor indexed="64"/>
      </patternFill>
    </fill>
    <fill>
      <patternFill patternType="solid">
        <fgColor theme="0"/>
        <bgColor rgb="FFF8F8F8"/>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
      <patternFill patternType="solid">
        <fgColor rgb="FFD6C300"/>
        <bgColor indexed="64"/>
      </patternFill>
    </fill>
    <fill>
      <patternFill patternType="solid">
        <fgColor rgb="FFDDDDDD"/>
        <bgColor indexed="64"/>
      </patternFill>
    </fill>
    <fill>
      <patternFill patternType="solid">
        <fgColor rgb="FFD9D9D9"/>
        <bgColor indexed="64"/>
      </patternFill>
    </fill>
    <fill>
      <patternFill patternType="solid">
        <fgColor rgb="FFC00000"/>
        <bgColor indexed="64"/>
      </patternFill>
    </fill>
  </fills>
  <borders count="163">
    <border>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right style="thin">
        <color theme="6" tint="-0.24994659260841701"/>
      </right>
      <top/>
      <bottom/>
      <diagonal/>
    </border>
    <border>
      <left style="thin">
        <color theme="6" tint="-0.24994659260841701"/>
      </left>
      <right/>
      <top/>
      <bottom style="thin">
        <color theme="6" tint="-0.24994659260841701"/>
      </bottom>
      <diagonal/>
    </border>
    <border>
      <left style="thin">
        <color rgb="FF939598"/>
      </left>
      <right style="thin">
        <color theme="6" tint="-0.24994659260841701"/>
      </right>
      <top style="thin">
        <color theme="6" tint="-0.2499465926084170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7B7B7B"/>
      </right>
      <top/>
      <bottom style="thin">
        <color rgb="FF7B7B7B"/>
      </bottom>
      <diagonal/>
    </border>
    <border>
      <left/>
      <right style="thin">
        <color rgb="FF7B7B7B"/>
      </right>
      <top style="thin">
        <color rgb="FF7B7B7B"/>
      </top>
      <bottom/>
      <diagonal/>
    </border>
    <border>
      <left style="thin">
        <color rgb="FF7B7B7B"/>
      </left>
      <right style="thin">
        <color rgb="FF7B7B7B"/>
      </right>
      <top style="thin">
        <color rgb="FF7B7B7B"/>
      </top>
      <bottom style="thin">
        <color rgb="FF7B7B7B"/>
      </bottom>
      <diagonal/>
    </border>
    <border>
      <left style="thin">
        <color rgb="FF000000"/>
      </left>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style="thin">
        <color indexed="64"/>
      </right>
      <top style="thin">
        <color theme="6" tint="-0.24994659260841701"/>
      </top>
      <bottom/>
      <diagonal/>
    </border>
    <border>
      <left style="thin">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n">
        <color indexed="64"/>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indexed="64"/>
      </bottom>
      <diagonal/>
    </border>
    <border>
      <left style="thin">
        <color theme="6" tint="-0.24994659260841701"/>
      </left>
      <right/>
      <top style="thin">
        <color theme="6" tint="-0.24994659260841701"/>
      </top>
      <bottom style="thin">
        <color indexed="64"/>
      </bottom>
      <diagonal/>
    </border>
    <border>
      <left/>
      <right/>
      <top style="thin">
        <color theme="6" tint="-0.24994659260841701"/>
      </top>
      <bottom style="thin">
        <color indexed="64"/>
      </bottom>
      <diagonal/>
    </border>
    <border>
      <left/>
      <right style="thin">
        <color indexed="64"/>
      </right>
      <top style="thin">
        <color theme="6" tint="-0.24994659260841701"/>
      </top>
      <bottom style="thin">
        <color theme="6" tint="-0.24994659260841701"/>
      </bottom>
      <diagonal/>
    </border>
    <border>
      <left/>
      <right style="thin">
        <color indexed="64"/>
      </right>
      <top/>
      <bottom/>
      <diagonal/>
    </border>
    <border>
      <left style="thin">
        <color indexed="64"/>
      </left>
      <right style="thin">
        <color theme="6" tint="-0.24994659260841701"/>
      </right>
      <top/>
      <bottom/>
      <diagonal/>
    </border>
    <border>
      <left style="thin">
        <color indexed="64"/>
      </left>
      <right/>
      <top/>
      <bottom/>
      <diagonal/>
    </border>
    <border>
      <left/>
      <right style="thin">
        <color indexed="64"/>
      </right>
      <top/>
      <bottom style="thin">
        <color theme="6" tint="-0.24994659260841701"/>
      </bottom>
      <diagonal/>
    </border>
    <border>
      <left style="thin">
        <color theme="6" tint="-0.24994659260841701"/>
      </left>
      <right/>
      <top/>
      <bottom style="thin">
        <color indexed="64"/>
      </bottom>
      <diagonal/>
    </border>
    <border>
      <left/>
      <right style="thin">
        <color rgb="FF7B7B7B"/>
      </right>
      <top style="thin">
        <color rgb="FF7B7B7B"/>
      </top>
      <bottom style="thin">
        <color rgb="FF7B7B7B"/>
      </bottom>
      <diagonal/>
    </border>
    <border>
      <left style="thin">
        <color rgb="FF7B7B7B"/>
      </left>
      <right style="thin">
        <color rgb="FF7B7B7B"/>
      </right>
      <top/>
      <bottom/>
      <diagonal/>
    </border>
    <border>
      <left/>
      <right/>
      <top/>
      <bottom style="thin">
        <color rgb="FF7B7B7B"/>
      </bottom>
      <diagonal/>
    </border>
    <border>
      <left style="thin">
        <color rgb="FF7B7B7B"/>
      </left>
      <right/>
      <top style="thin">
        <color rgb="FF7B7B7B"/>
      </top>
      <bottom style="thin">
        <color rgb="FF7B7B7B"/>
      </bottom>
      <diagonal/>
    </border>
    <border>
      <left/>
      <right/>
      <top style="thin">
        <color rgb="FF7B7B7B"/>
      </top>
      <bottom style="thin">
        <color rgb="FF7B7B7B"/>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right style="thin">
        <color indexed="64"/>
      </right>
      <top/>
      <bottom style="thin">
        <color rgb="FF000000"/>
      </bottom>
      <diagonal/>
    </border>
    <border>
      <left style="thin">
        <color indexed="64"/>
      </left>
      <right style="thin">
        <color theme="6" tint="-0.24994659260841701"/>
      </right>
      <top/>
      <bottom style="thin">
        <color theme="6" tint="-0.24994659260841701"/>
      </bottom>
      <diagonal/>
    </border>
    <border>
      <left style="thin">
        <color indexed="64"/>
      </left>
      <right/>
      <top style="thin">
        <color theme="6" tint="-0.24994659260841701"/>
      </top>
      <bottom/>
      <diagonal/>
    </border>
    <border>
      <left/>
      <right style="thin">
        <color indexed="64"/>
      </right>
      <top style="thin">
        <color theme="6" tint="-0.24994659260841701"/>
      </top>
      <bottom/>
      <diagonal/>
    </border>
    <border>
      <left style="thin">
        <color rgb="FF7B7B7B"/>
      </left>
      <right style="thin">
        <color rgb="FF7B7B7B"/>
      </right>
      <top style="thin">
        <color rgb="FF7B7B7B"/>
      </top>
      <bottom/>
      <diagonal/>
    </border>
    <border>
      <left style="thin">
        <color indexed="64"/>
      </left>
      <right style="thin">
        <color theme="6" tint="-0.24994659260841701"/>
      </right>
      <top style="thin">
        <color indexed="64"/>
      </top>
      <bottom style="thin">
        <color indexed="64"/>
      </bottom>
      <diagonal/>
    </border>
    <border>
      <left style="thin">
        <color theme="6" tint="-0.24994659260841701"/>
      </left>
      <right style="thin">
        <color theme="6" tint="-0.24994659260841701"/>
      </right>
      <top style="thin">
        <color indexed="64"/>
      </top>
      <bottom style="thin">
        <color indexed="64"/>
      </bottom>
      <diagonal/>
    </border>
    <border>
      <left style="thin">
        <color theme="6" tint="-0.24994659260841701"/>
      </left>
      <right style="thin">
        <color indexed="64"/>
      </right>
      <top style="thin">
        <color indexed="64"/>
      </top>
      <bottom style="thin">
        <color indexed="64"/>
      </bottom>
      <diagonal/>
    </border>
    <border>
      <left style="thin">
        <color rgb="FF7B7B7B"/>
      </left>
      <right style="thin">
        <color rgb="FF7B7B7B"/>
      </right>
      <top/>
      <bottom style="thin">
        <color rgb="FF7B7B7B"/>
      </bottom>
      <diagonal/>
    </border>
    <border>
      <left/>
      <right style="thin">
        <color rgb="FF000000"/>
      </right>
      <top style="thin">
        <color indexed="64"/>
      </top>
      <bottom/>
      <diagonal/>
    </border>
    <border>
      <left style="thin">
        <color rgb="FF000000"/>
      </left>
      <right/>
      <top/>
      <bottom style="thin">
        <color indexed="64"/>
      </bottom>
      <diagonal/>
    </border>
    <border>
      <left style="thin">
        <color theme="6" tint="-0.24994659260841701"/>
      </left>
      <right/>
      <top style="thin">
        <color indexed="64"/>
      </top>
      <bottom style="thin">
        <color indexed="64"/>
      </bottom>
      <diagonal/>
    </border>
    <border>
      <left/>
      <right style="thin">
        <color theme="6" tint="-0.24994659260841701"/>
      </right>
      <top style="thin">
        <color auto="1"/>
      </top>
      <bottom style="thin">
        <color indexed="64"/>
      </bottom>
      <diagonal/>
    </border>
    <border>
      <left style="thin">
        <color theme="6" tint="-0.24994659260841701"/>
      </left>
      <right/>
      <top style="thin">
        <color indexed="64"/>
      </top>
      <bottom/>
      <diagonal/>
    </border>
    <border>
      <left style="thin">
        <color indexed="64"/>
      </left>
      <right style="thin">
        <color indexed="64"/>
      </right>
      <top style="thin">
        <color theme="6" tint="-0.24994659260841701"/>
      </top>
      <bottom style="thin">
        <color theme="6" tint="-0.24994659260841701"/>
      </bottom>
      <diagonal/>
    </border>
    <border>
      <left/>
      <right/>
      <top style="thin">
        <color rgb="FF000000"/>
      </top>
      <bottom style="thin">
        <color rgb="FF000000"/>
      </bottom>
      <diagonal/>
    </border>
    <border>
      <left style="thin">
        <color rgb="FF707070"/>
      </left>
      <right style="thin">
        <color rgb="FF707070"/>
      </right>
      <top/>
      <bottom style="thin">
        <color rgb="FF707070"/>
      </bottom>
      <diagonal/>
    </border>
    <border>
      <left/>
      <right style="thin">
        <color rgb="FF707070"/>
      </right>
      <top/>
      <bottom style="thin">
        <color rgb="FF707070"/>
      </bottom>
      <diagonal/>
    </border>
    <border>
      <left/>
      <right/>
      <top/>
      <bottom style="thin">
        <color rgb="FF707070"/>
      </bottom>
      <diagonal/>
    </border>
    <border>
      <left/>
      <right/>
      <top style="thin">
        <color rgb="FF000000"/>
      </top>
      <bottom/>
      <diagonal/>
    </border>
    <border>
      <left style="thin">
        <color rgb="FF000000"/>
      </left>
      <right style="thin">
        <color theme="6" tint="-0.24994659260841701"/>
      </right>
      <top style="thin">
        <color rgb="FF000000"/>
      </top>
      <bottom style="thin">
        <color rgb="FF000000"/>
      </bottom>
      <diagonal/>
    </border>
    <border>
      <left style="thin">
        <color theme="6" tint="-0.24994659260841701"/>
      </left>
      <right style="thin">
        <color rgb="FF000000"/>
      </right>
      <top style="thin">
        <color rgb="FF000000"/>
      </top>
      <bottom style="thin">
        <color rgb="FF000000"/>
      </bottom>
      <diagonal/>
    </border>
    <border>
      <left/>
      <right/>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theme="6" tint="-0.24994659260841701"/>
      </left>
      <right/>
      <top style="thin">
        <color theme="6" tint="-0.24994659260841701"/>
      </top>
      <bottom style="thin">
        <color rgb="FF000000"/>
      </bottom>
      <diagonal/>
    </border>
    <border>
      <left style="thin">
        <color indexed="64"/>
      </left>
      <right/>
      <top style="thin">
        <color indexed="64"/>
      </top>
      <bottom style="thin">
        <color rgb="FF000000"/>
      </bottom>
      <diagonal/>
    </border>
    <border>
      <left style="thin">
        <color rgb="FF7B7B7B"/>
      </left>
      <right style="thin">
        <color rgb="FF7B7B7B"/>
      </right>
      <top/>
      <bottom style="thin">
        <color rgb="FF000000"/>
      </bottom>
      <diagonal/>
    </border>
    <border>
      <left style="thin">
        <color theme="6" tint="-0.24994659260841701"/>
      </left>
      <right style="thin">
        <color theme="6" tint="-0.24994659260841701"/>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theme="6" tint="-0.24994659260841701"/>
      </bottom>
      <diagonal/>
    </border>
    <border>
      <left style="thin">
        <color indexed="64"/>
      </left>
      <right style="thin">
        <color indexed="64"/>
      </right>
      <top style="thin">
        <color theme="6" tint="-0.24994659260841701"/>
      </top>
      <bottom style="thin">
        <color indexed="64"/>
      </bottom>
      <diagonal/>
    </border>
    <border>
      <left style="thin">
        <color indexed="64"/>
      </left>
      <right/>
      <top style="thin">
        <color indexed="64"/>
      </top>
      <bottom style="thin">
        <color theme="6" tint="-0.24994659260841701"/>
      </bottom>
      <diagonal/>
    </border>
    <border>
      <left/>
      <right/>
      <top style="thin">
        <color indexed="64"/>
      </top>
      <bottom style="thin">
        <color theme="6" tint="-0.24994659260841701"/>
      </bottom>
      <diagonal/>
    </border>
    <border>
      <left/>
      <right style="thin">
        <color indexed="64"/>
      </right>
      <top style="thin">
        <color indexed="64"/>
      </top>
      <bottom style="thin">
        <color theme="6" tint="-0.24994659260841701"/>
      </bottom>
      <diagonal/>
    </border>
    <border>
      <left style="thin">
        <color indexed="64"/>
      </left>
      <right/>
      <top style="thin">
        <color theme="6" tint="-0.24994659260841701"/>
      </top>
      <bottom style="thin">
        <color theme="6" tint="-0.24994659260841701"/>
      </bottom>
      <diagonal/>
    </border>
    <border>
      <left style="thin">
        <color indexed="64"/>
      </left>
      <right/>
      <top style="thin">
        <color theme="6" tint="-0.24994659260841701"/>
      </top>
      <bottom style="thin">
        <color indexed="64"/>
      </bottom>
      <diagonal/>
    </border>
    <border>
      <left style="thin">
        <color theme="6" tint="-0.24994659260841701"/>
      </left>
      <right style="thin">
        <color indexed="64"/>
      </right>
      <top style="thin">
        <color theme="6" tint="-0.24994659260841701"/>
      </top>
      <bottom style="thin">
        <color indexed="64"/>
      </bottom>
      <diagonal/>
    </border>
    <border>
      <left style="thin">
        <color theme="6" tint="-0.24994659260841701"/>
      </left>
      <right/>
      <top style="thin">
        <color indexed="64"/>
      </top>
      <bottom style="thin">
        <color theme="6" tint="-0.24994659260841701"/>
      </bottom>
      <diagonal/>
    </border>
    <border>
      <left/>
      <right style="thin">
        <color rgb="FF000000"/>
      </right>
      <top style="thin">
        <color indexed="64"/>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style="thin">
        <color theme="6" tint="-0.24994659260841701"/>
      </right>
      <top style="thin">
        <color rgb="FF000000"/>
      </top>
      <bottom style="thin">
        <color theme="6" tint="-0.24994659260841701"/>
      </bottom>
      <diagonal/>
    </border>
    <border>
      <left style="thin">
        <color indexed="64"/>
      </left>
      <right/>
      <top style="thin">
        <color rgb="FF000000"/>
      </top>
      <bottom/>
      <diagonal/>
    </border>
    <border>
      <left/>
      <right style="thin">
        <color indexed="64"/>
      </right>
      <top style="thin">
        <color rgb="FF000000"/>
      </top>
      <bottom/>
      <diagonal/>
    </border>
    <border>
      <left style="thin">
        <color theme="6" tint="-0.24994659260841701"/>
      </left>
      <right/>
      <top style="thin">
        <color rgb="FF000000"/>
      </top>
      <bottom/>
      <diagonal/>
    </border>
    <border>
      <left/>
      <right style="thin">
        <color theme="6" tint="-0.24994659260841701"/>
      </right>
      <top style="thin">
        <color rgb="FF000000"/>
      </top>
      <bottom/>
      <diagonal/>
    </border>
    <border>
      <left style="thin">
        <color rgb="FF7B7B7B"/>
      </left>
      <right style="thin">
        <color indexed="64"/>
      </right>
      <top style="thin">
        <color rgb="FF7B7B7B"/>
      </top>
      <bottom style="thin">
        <color rgb="FF7B7B7B"/>
      </bottom>
      <diagonal/>
    </border>
    <border>
      <left/>
      <right style="thin">
        <color indexed="64"/>
      </right>
      <top style="thin">
        <color rgb="FF000000"/>
      </top>
      <bottom style="thin">
        <color rgb="FF000000"/>
      </bottom>
      <diagonal/>
    </border>
    <border>
      <left style="thin">
        <color indexed="64"/>
      </left>
      <right style="thin">
        <color rgb="FF7B7B7B"/>
      </right>
      <top/>
      <bottom/>
      <diagonal/>
    </border>
    <border>
      <left style="thin">
        <color rgb="FF7B7B7B"/>
      </left>
      <right/>
      <top/>
      <bottom/>
      <diagonal/>
    </border>
    <border>
      <left style="thin">
        <color rgb="FF7B7B7B"/>
      </left>
      <right style="thin">
        <color rgb="FF7B7B7B"/>
      </right>
      <top style="thin">
        <color rgb="FF7B7B7B"/>
      </top>
      <bottom style="thin">
        <color rgb="FF000000"/>
      </bottom>
      <diagonal/>
    </border>
    <border>
      <left style="thin">
        <color rgb="FF7B7B7B"/>
      </left>
      <right/>
      <top/>
      <bottom style="thin">
        <color rgb="FF7B7B7B"/>
      </bottom>
      <diagonal/>
    </border>
    <border>
      <left/>
      <right style="thin">
        <color rgb="FF7B7B7B"/>
      </right>
      <top/>
      <bottom/>
      <diagonal/>
    </border>
    <border>
      <left style="thin">
        <color rgb="FF7B7B7B"/>
      </left>
      <right/>
      <top style="thin">
        <color rgb="FF000000"/>
      </top>
      <bottom style="thin">
        <color rgb="FF7B7B7B"/>
      </bottom>
      <diagonal/>
    </border>
    <border>
      <left/>
      <right/>
      <top style="thin">
        <color rgb="FF000000"/>
      </top>
      <bottom style="thin">
        <color rgb="FF7B7B7B"/>
      </bottom>
      <diagonal/>
    </border>
    <border>
      <left style="thin">
        <color theme="6" tint="-0.24994659260841701"/>
      </left>
      <right/>
      <top style="thin">
        <color rgb="FF7B7B7B"/>
      </top>
      <bottom style="thin">
        <color rgb="FF7B7B7B"/>
      </bottom>
      <diagonal/>
    </border>
    <border>
      <left style="thin">
        <color rgb="FF7B7B7B"/>
      </left>
      <right style="thin">
        <color indexed="64"/>
      </right>
      <top/>
      <bottom style="thin">
        <color rgb="FF7B7B7B"/>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right style="thin">
        <color auto="1"/>
      </right>
      <top style="thin">
        <color theme="6"/>
      </top>
      <bottom/>
      <diagonal/>
    </border>
    <border>
      <left style="thin">
        <color auto="1"/>
      </left>
      <right style="thin">
        <color auto="1"/>
      </right>
      <top style="thin">
        <color theme="6"/>
      </top>
      <bottom/>
      <diagonal/>
    </border>
    <border>
      <left style="thin">
        <color rgb="FF000000"/>
      </left>
      <right/>
      <top style="thin">
        <color rgb="FF000000"/>
      </top>
      <bottom style="thin">
        <color theme="6" tint="-0.24994659260841701"/>
      </bottom>
      <diagonal/>
    </border>
    <border>
      <left/>
      <right style="thin">
        <color rgb="FF000000"/>
      </right>
      <top style="thin">
        <color rgb="FF000000"/>
      </top>
      <bottom style="thin">
        <color theme="6" tint="-0.24994659260841701"/>
      </bottom>
      <diagonal/>
    </border>
    <border>
      <left style="thin">
        <color rgb="FF000000"/>
      </left>
      <right/>
      <top style="thin">
        <color theme="6" tint="-0.24994659260841701"/>
      </top>
      <bottom style="thin">
        <color theme="6" tint="-0.24994659260841701"/>
      </bottom>
      <diagonal/>
    </border>
    <border>
      <left/>
      <right style="thin">
        <color rgb="FF000000"/>
      </right>
      <top style="thin">
        <color theme="6" tint="-0.24994659260841701"/>
      </top>
      <bottom style="thin">
        <color theme="6" tint="-0.24994659260841701"/>
      </bottom>
      <diagonal/>
    </border>
    <border>
      <left style="thin">
        <color rgb="FF000000"/>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rgb="FF000000"/>
      </right>
      <top style="thin">
        <color theme="6" tint="-0.24994659260841701"/>
      </top>
      <bottom style="thin">
        <color rgb="FF000000"/>
      </bottom>
      <diagonal/>
    </border>
    <border>
      <left style="thin">
        <color rgb="FF000000"/>
      </left>
      <right style="thin">
        <color indexed="64"/>
      </right>
      <top style="thin">
        <color rgb="FF000000"/>
      </top>
      <bottom style="thin">
        <color rgb="FF000000"/>
      </bottom>
      <diagonal/>
    </border>
    <border>
      <left style="thin">
        <color theme="6" tint="-0.24994659260841701"/>
      </left>
      <right style="thin">
        <color indexed="64"/>
      </right>
      <top style="thin">
        <color theme="6" tint="-0.24994659260841701"/>
      </top>
      <bottom style="thin">
        <color rgb="FF000000"/>
      </bottom>
      <diagonal/>
    </border>
    <border>
      <left style="thin">
        <color theme="6" tint="-0.24994659260841701"/>
      </left>
      <right style="thin">
        <color indexed="64"/>
      </right>
      <top style="thin">
        <color rgb="FF000000"/>
      </top>
      <bottom style="thin">
        <color theme="6" tint="-0.24994659260841701"/>
      </bottom>
      <diagonal/>
    </border>
    <border>
      <left style="thin">
        <color rgb="FF000000"/>
      </left>
      <right style="thin">
        <color indexed="64"/>
      </right>
      <top style="thin">
        <color rgb="FF000000"/>
      </top>
      <bottom/>
      <diagonal/>
    </border>
    <border>
      <left/>
      <right style="thin">
        <color indexed="64"/>
      </right>
      <top style="thin">
        <color theme="6" tint="-0.24994659260841701"/>
      </top>
      <bottom style="thin">
        <color rgb="FF000000"/>
      </bottom>
      <diagonal/>
    </border>
    <border>
      <left style="thin">
        <color auto="1"/>
      </left>
      <right/>
      <top style="thin">
        <color theme="6"/>
      </top>
      <bottom style="thin">
        <color auto="1"/>
      </bottom>
      <diagonal/>
    </border>
    <border>
      <left style="thin">
        <color rgb="FF000000"/>
      </left>
      <right style="thin">
        <color indexed="64"/>
      </right>
      <top style="thin">
        <color rgb="FF000000"/>
      </top>
      <bottom style="thin">
        <color theme="6" tint="-0.24994659260841701"/>
      </bottom>
      <diagonal/>
    </border>
    <border>
      <left style="thin">
        <color rgb="FF000000"/>
      </left>
      <right style="thin">
        <color indexed="64"/>
      </right>
      <top style="thin">
        <color theme="6" tint="-0.24994659260841701"/>
      </top>
      <bottom style="thin">
        <color theme="6" tint="-0.24994659260841701"/>
      </bottom>
      <diagonal/>
    </border>
    <border>
      <left style="thin">
        <color rgb="FF000000"/>
      </left>
      <right style="thin">
        <color indexed="64"/>
      </right>
      <top/>
      <bottom style="thin">
        <color rgb="FF000000"/>
      </bottom>
      <diagonal/>
    </border>
    <border>
      <left/>
      <right style="thin">
        <color indexed="64"/>
      </right>
      <top style="thin">
        <color rgb="FF000000"/>
      </top>
      <bottom style="thin">
        <color theme="6" tint="-0.24994659260841701"/>
      </bottom>
      <diagonal/>
    </border>
    <border>
      <left style="thin">
        <color theme="6" tint="-0.24994659260841701"/>
      </left>
      <right style="thin">
        <color theme="6" tint="-0.24994659260841701"/>
      </right>
      <top style="thin">
        <color rgb="FF000000"/>
      </top>
      <bottom style="thin">
        <color theme="6" tint="-0.24994659260841701"/>
      </bottom>
      <diagonal/>
    </border>
    <border>
      <left style="thin">
        <color rgb="FF000000"/>
      </left>
      <right style="thin">
        <color rgb="FF000000"/>
      </right>
      <top style="thin">
        <color auto="1"/>
      </top>
      <bottom style="thin">
        <color auto="1"/>
      </bottom>
      <diagonal/>
    </border>
    <border>
      <left style="thin">
        <color indexed="64"/>
      </left>
      <right style="thin">
        <color rgb="FF000000"/>
      </right>
      <top style="thin">
        <color indexed="64"/>
      </top>
      <bottom style="thin">
        <color indexed="64"/>
      </bottom>
      <diagonal/>
    </border>
    <border>
      <left style="thin">
        <color rgb="FF7B7B7B"/>
      </left>
      <right style="thin">
        <color indexed="64"/>
      </right>
      <top style="thin">
        <color theme="6" tint="-0.24994659260841701"/>
      </top>
      <bottom style="thin">
        <color rgb="FF7B7B7B"/>
      </bottom>
      <diagonal/>
    </border>
    <border>
      <left style="thin">
        <color theme="6" tint="-0.24994659260841701"/>
      </left>
      <right/>
      <top/>
      <bottom style="thin">
        <color rgb="FF000000"/>
      </bottom>
      <diagonal/>
    </border>
    <border>
      <left style="thin">
        <color theme="9"/>
      </left>
      <right style="thin">
        <color theme="9"/>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rgb="FF000000"/>
      </bottom>
      <diagonal/>
    </border>
    <border>
      <left/>
      <right style="thin">
        <color rgb="FF000000"/>
      </right>
      <top style="thin">
        <color theme="6" tint="-0.24994659260841701"/>
      </top>
      <bottom/>
      <diagonal/>
    </border>
    <border>
      <left/>
      <right style="thin">
        <color rgb="FF000000"/>
      </right>
      <top style="thin">
        <color indexed="64"/>
      </top>
      <bottom style="thin">
        <color indexed="64"/>
      </bottom>
      <diagonal/>
    </border>
    <border>
      <left style="thin">
        <color auto="1"/>
      </left>
      <right style="thin">
        <color rgb="FF000000"/>
      </right>
      <top style="thin">
        <color theme="6"/>
      </top>
      <bottom/>
      <diagonal/>
    </border>
    <border>
      <left style="thin">
        <color auto="1"/>
      </left>
      <right style="thin">
        <color rgb="FF000000"/>
      </right>
      <top style="thin">
        <color theme="6"/>
      </top>
      <bottom style="thin">
        <color auto="1"/>
      </bottom>
      <diagonal/>
    </border>
    <border>
      <left/>
      <right/>
      <top style="thin">
        <color rgb="FF7B7B7B"/>
      </top>
      <bottom/>
      <diagonal/>
    </border>
    <border>
      <left/>
      <right style="thin">
        <color rgb="FF7B7B7B"/>
      </right>
      <top style="thin">
        <color rgb="FF000000"/>
      </top>
      <bottom style="thin">
        <color rgb="FF7B7B7B"/>
      </bottom>
      <diagonal/>
    </border>
    <border>
      <left style="thin">
        <color rgb="FF7B7B7B"/>
      </left>
      <right style="thin">
        <color rgb="FF7B7B7B"/>
      </right>
      <top style="thin">
        <color indexed="64"/>
      </top>
      <bottom style="thin">
        <color indexed="64"/>
      </bottom>
      <diagonal/>
    </border>
    <border>
      <left/>
      <right style="thin">
        <color rgb="FF7B7B7B"/>
      </right>
      <top style="thin">
        <color indexed="64"/>
      </top>
      <bottom style="thin">
        <color indexed="64"/>
      </bottom>
      <diagonal/>
    </border>
    <border>
      <left/>
      <right style="thin">
        <color rgb="FF7B7B7B"/>
      </right>
      <top/>
      <bottom style="thin">
        <color rgb="FF000000"/>
      </bottom>
      <diagonal/>
    </border>
    <border>
      <left/>
      <right style="thin">
        <color rgb="FF000000"/>
      </right>
      <top style="thin">
        <color rgb="FF7B7B7B"/>
      </top>
      <bottom style="thin">
        <color rgb="FF7B7B7B"/>
      </bottom>
      <diagonal/>
    </border>
    <border>
      <left/>
      <right style="thin">
        <color rgb="FF000000"/>
      </right>
      <top/>
      <bottom style="thin">
        <color rgb="FF7B7B7B"/>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cellStyleXfs>
  <cellXfs count="1433">
    <xf numFmtId="0" fontId="0" fillId="0" borderId="0" xfId="0"/>
    <xf numFmtId="0" fontId="2" fillId="3"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0" fontId="5" fillId="2" borderId="0" xfId="0" applyFont="1" applyFill="1" applyAlignment="1">
      <alignment vertical="top"/>
    </xf>
    <xf numFmtId="0" fontId="5" fillId="2" borderId="0" xfId="0" applyFont="1" applyFill="1" applyAlignment="1">
      <alignment horizontal="center" vertical="top"/>
    </xf>
    <xf numFmtId="0" fontId="2" fillId="3" borderId="1" xfId="0" applyFont="1" applyFill="1" applyBorder="1" applyAlignment="1">
      <alignment horizontal="center" vertical="top" wrapText="1"/>
    </xf>
    <xf numFmtId="2" fontId="4" fillId="2" borderId="4" xfId="0" applyNumberFormat="1" applyFont="1" applyFill="1" applyBorder="1" applyAlignment="1">
      <alignment horizontal="left" vertical="top"/>
    </xf>
    <xf numFmtId="0" fontId="4" fillId="2" borderId="0" xfId="0" applyFont="1" applyFill="1" applyAlignment="1">
      <alignment horizontal="left" vertical="top"/>
    </xf>
    <xf numFmtId="9" fontId="2" fillId="3" borderId="1" xfId="2" applyFont="1" applyFill="1" applyBorder="1" applyAlignment="1">
      <alignment horizontal="center" vertical="top" wrapText="1"/>
    </xf>
    <xf numFmtId="0" fontId="5"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2" fontId="4" fillId="2" borderId="7" xfId="0" applyNumberFormat="1" applyFont="1" applyFill="1" applyBorder="1" applyAlignment="1">
      <alignment horizontal="left" vertical="top"/>
    </xf>
    <xf numFmtId="0" fontId="5" fillId="2" borderId="0" xfId="0" applyFont="1" applyFill="1" applyAlignment="1">
      <alignment horizontal="center" vertical="top" wrapText="1"/>
    </xf>
    <xf numFmtId="0" fontId="0" fillId="2" borderId="0" xfId="0" applyFill="1"/>
    <xf numFmtId="0" fontId="4" fillId="2" borderId="0" xfId="0" applyFont="1" applyFill="1" applyAlignment="1">
      <alignment horizontal="center" vertical="top"/>
    </xf>
    <xf numFmtId="0" fontId="11" fillId="2" borderId="0" xfId="0" applyFont="1" applyFill="1" applyAlignment="1">
      <alignment horizontal="center" vertical="top" wrapText="1"/>
    </xf>
    <xf numFmtId="0" fontId="12" fillId="2" borderId="0" xfId="0" applyFont="1" applyFill="1"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2" borderId="17" xfId="0" applyFont="1" applyFill="1" applyBorder="1" applyAlignment="1">
      <alignment vertical="center"/>
    </xf>
    <xf numFmtId="0" fontId="14" fillId="0" borderId="17" xfId="0" applyFont="1" applyBorder="1" applyAlignment="1">
      <alignment horizontal="left" vertical="center"/>
    </xf>
    <xf numFmtId="0" fontId="14" fillId="0" borderId="17" xfId="0" applyFont="1" applyBorder="1" applyAlignment="1">
      <alignment vertical="center" wrapText="1"/>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4" fillId="0" borderId="20" xfId="0" applyFont="1" applyBorder="1" applyAlignment="1">
      <alignment horizontal="left" vertical="center"/>
    </xf>
    <xf numFmtId="0" fontId="8" fillId="12" borderId="20" xfId="0" applyFont="1" applyFill="1" applyBorder="1" applyAlignment="1">
      <alignment horizontal="left" vertical="center"/>
    </xf>
    <xf numFmtId="164" fontId="5" fillId="2" borderId="1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0" fontId="8" fillId="0" borderId="21" xfId="0" applyFont="1" applyBorder="1" applyAlignment="1">
      <alignment horizontal="center" vertical="center"/>
    </xf>
    <xf numFmtId="8" fontId="5" fillId="12" borderId="36" xfId="0" applyNumberFormat="1" applyFont="1" applyFill="1" applyBorder="1" applyAlignment="1">
      <alignment horizontal="center" vertical="center"/>
    </xf>
    <xf numFmtId="0" fontId="2" fillId="3" borderId="1" xfId="0" applyFont="1" applyFill="1" applyBorder="1" applyAlignment="1">
      <alignment horizontal="center" vertical="center"/>
    </xf>
    <xf numFmtId="9" fontId="2" fillId="3" borderId="1" xfId="2" applyFont="1" applyFill="1" applyBorder="1" applyAlignment="1">
      <alignment horizontal="center" vertical="center"/>
    </xf>
    <xf numFmtId="0" fontId="4" fillId="8" borderId="6" xfId="0" applyFont="1" applyFill="1" applyBorder="1" applyAlignment="1">
      <alignment horizontal="center" vertical="center"/>
    </xf>
    <xf numFmtId="164" fontId="4" fillId="8" borderId="6" xfId="0" applyNumberFormat="1" applyFont="1" applyFill="1" applyBorder="1" applyAlignment="1">
      <alignment horizontal="center" vertical="center"/>
    </xf>
    <xf numFmtId="164" fontId="4" fillId="8" borderId="3" xfId="0" applyNumberFormat="1" applyFont="1" applyFill="1" applyBorder="1" applyAlignment="1">
      <alignment horizontal="center" vertical="center"/>
    </xf>
    <xf numFmtId="0" fontId="8" fillId="0" borderId="22" xfId="0" applyFont="1" applyBorder="1" applyAlignment="1">
      <alignment horizontal="center" vertical="center"/>
    </xf>
    <xf numFmtId="8" fontId="5" fillId="12" borderId="37" xfId="0" applyNumberFormat="1" applyFont="1" applyFill="1" applyBorder="1" applyAlignment="1">
      <alignment horizontal="center" vertical="center"/>
    </xf>
    <xf numFmtId="8" fontId="5" fillId="12" borderId="22" xfId="0" applyNumberFormat="1" applyFont="1" applyFill="1" applyBorder="1" applyAlignment="1">
      <alignment horizontal="center" vertical="center"/>
    </xf>
    <xf numFmtId="0" fontId="17" fillId="0" borderId="22" xfId="0" applyFont="1" applyBorder="1" applyAlignment="1">
      <alignment horizontal="left" vertical="center" wrapText="1"/>
    </xf>
    <xf numFmtId="0" fontId="17" fillId="0" borderId="21" xfId="0" applyFont="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5" fillId="2" borderId="0" xfId="0" applyFont="1" applyFill="1" applyAlignment="1">
      <alignment vertical="center"/>
    </xf>
    <xf numFmtId="164" fontId="5" fillId="2" borderId="0" xfId="0" applyNumberFormat="1" applyFont="1" applyFill="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4" fillId="2" borderId="2" xfId="0" applyFont="1" applyFill="1" applyBorder="1" applyAlignment="1">
      <alignment horizontal="left" vertical="center"/>
    </xf>
    <xf numFmtId="0" fontId="4" fillId="8" borderId="3" xfId="0" applyFont="1" applyFill="1" applyBorder="1" applyAlignment="1">
      <alignment vertical="center"/>
    </xf>
    <xf numFmtId="0" fontId="4" fillId="8" borderId="1" xfId="0" applyFont="1" applyFill="1" applyBorder="1" applyAlignment="1">
      <alignment horizontal="center" vertical="center"/>
    </xf>
    <xf numFmtId="0" fontId="4" fillId="8" borderId="1" xfId="0" applyFont="1" applyFill="1" applyBorder="1" applyAlignment="1">
      <alignment vertical="center" wrapText="1"/>
    </xf>
    <xf numFmtId="0" fontId="4" fillId="2" borderId="4" xfId="0" applyFont="1" applyFill="1" applyBorder="1" applyAlignment="1">
      <alignment horizontal="left" vertical="center"/>
    </xf>
    <xf numFmtId="0" fontId="4" fillId="8" borderId="1" xfId="0" applyFont="1" applyFill="1" applyBorder="1" applyAlignment="1">
      <alignment vertical="center"/>
    </xf>
    <xf numFmtId="0" fontId="4" fillId="8" borderId="5" xfId="0" applyFont="1" applyFill="1" applyBorder="1" applyAlignment="1">
      <alignment horizontal="center" vertical="center" wrapText="1"/>
    </xf>
    <xf numFmtId="0" fontId="19" fillId="2" borderId="0" xfId="4" applyFill="1" applyAlignment="1">
      <alignment vertical="center"/>
    </xf>
    <xf numFmtId="0" fontId="4" fillId="2" borderId="8" xfId="0" applyFont="1" applyFill="1" applyBorder="1" applyAlignment="1">
      <alignment horizontal="left" vertical="center"/>
    </xf>
    <xf numFmtId="0" fontId="5" fillId="2" borderId="17" xfId="0" applyFont="1" applyFill="1" applyBorder="1" applyAlignment="1">
      <alignment horizontal="center" vertical="center"/>
    </xf>
    <xf numFmtId="164" fontId="5" fillId="2" borderId="17" xfId="0" applyNumberFormat="1" applyFont="1" applyFill="1" applyBorder="1" applyAlignment="1">
      <alignment horizontal="center" vertical="center"/>
    </xf>
    <xf numFmtId="0" fontId="4" fillId="2" borderId="11" xfId="0"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4" fillId="8" borderId="5" xfId="0" applyFont="1" applyFill="1" applyBorder="1" applyAlignment="1">
      <alignment vertical="center"/>
    </xf>
    <xf numFmtId="0" fontId="4" fillId="8" borderId="6"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8" borderId="8" xfId="0" applyFont="1" applyFill="1" applyBorder="1" applyAlignment="1">
      <alignment horizontal="center" vertical="center" wrapText="1"/>
    </xf>
    <xf numFmtId="164" fontId="4" fillId="8" borderId="9" xfId="0" applyNumberFormat="1" applyFont="1" applyFill="1" applyBorder="1" applyAlignment="1">
      <alignment horizontal="center" vertical="center"/>
    </xf>
    <xf numFmtId="0" fontId="5" fillId="2" borderId="5" xfId="0" applyFont="1" applyFill="1" applyBorder="1" applyAlignment="1">
      <alignment vertical="center" wrapText="1"/>
    </xf>
    <xf numFmtId="164" fontId="5" fillId="2" borderId="17"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8" fillId="0" borderId="20" xfId="0" applyFont="1" applyBorder="1" applyAlignment="1">
      <alignment vertical="center"/>
    </xf>
    <xf numFmtId="0" fontId="8" fillId="0" borderId="17" xfId="0" applyFont="1" applyBorder="1" applyAlignment="1">
      <alignment vertical="center"/>
    </xf>
    <xf numFmtId="0" fontId="4" fillId="2" borderId="0" xfId="0" applyFont="1" applyFill="1" applyAlignment="1">
      <alignment horizontal="left" vertical="center"/>
    </xf>
    <xf numFmtId="2" fontId="4" fillId="2" borderId="4" xfId="0" applyNumberFormat="1" applyFont="1" applyFill="1" applyBorder="1" applyAlignment="1">
      <alignment horizontal="left" vertical="center"/>
    </xf>
    <xf numFmtId="9" fontId="2" fillId="3"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4" xfId="0" applyFill="1" applyBorder="1" applyAlignment="1">
      <alignment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39" xfId="0" applyFont="1" applyFill="1" applyBorder="1" applyAlignment="1">
      <alignment horizontal="left" vertical="center"/>
    </xf>
    <xf numFmtId="0" fontId="5" fillId="0" borderId="22" xfId="0" applyFont="1" applyBorder="1" applyAlignment="1">
      <alignment vertical="center"/>
    </xf>
    <xf numFmtId="0" fontId="2" fillId="0" borderId="17" xfId="0" applyFont="1" applyBorder="1" applyAlignment="1">
      <alignment horizontal="center" vertical="center"/>
    </xf>
    <xf numFmtId="0" fontId="5" fillId="0" borderId="17" xfId="0" applyFont="1" applyBorder="1" applyAlignment="1">
      <alignment vertical="center" wrapText="1"/>
    </xf>
    <xf numFmtId="0" fontId="3" fillId="0" borderId="17" xfId="0" applyFont="1" applyBorder="1" applyAlignment="1">
      <alignment horizontal="center" vertical="center"/>
    </xf>
    <xf numFmtId="0" fontId="5" fillId="0" borderId="20" xfId="0" applyFont="1" applyBorder="1" applyAlignment="1">
      <alignmen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164" fontId="5" fillId="2" borderId="9"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2" fillId="3" borderId="2" xfId="0" applyFont="1" applyFill="1" applyBorder="1" applyAlignment="1">
      <alignment horizontal="center" vertical="center"/>
    </xf>
    <xf numFmtId="164" fontId="5" fillId="2" borderId="40" xfId="0" applyNumberFormat="1" applyFont="1" applyFill="1" applyBorder="1" applyAlignment="1">
      <alignment horizontal="center" vertical="center"/>
    </xf>
    <xf numFmtId="164" fontId="5" fillId="2" borderId="41" xfId="0" applyNumberFormat="1" applyFont="1" applyFill="1" applyBorder="1" applyAlignment="1">
      <alignment horizontal="center" vertical="center"/>
    </xf>
    <xf numFmtId="0" fontId="4" fillId="2" borderId="15" xfId="0" applyFont="1" applyFill="1" applyBorder="1" applyAlignment="1">
      <alignment horizontal="left" vertical="center"/>
    </xf>
    <xf numFmtId="0" fontId="5" fillId="2" borderId="12" xfId="0" applyFont="1" applyFill="1" applyBorder="1" applyAlignment="1">
      <alignment vertical="center"/>
    </xf>
    <xf numFmtId="0" fontId="5" fillId="2" borderId="12" xfId="0" applyFont="1" applyFill="1" applyBorder="1" applyAlignment="1">
      <alignment horizontal="center" vertical="center"/>
    </xf>
    <xf numFmtId="0" fontId="5" fillId="2" borderId="12" xfId="0" applyFont="1" applyFill="1" applyBorder="1" applyAlignment="1">
      <alignment vertical="center" wrapText="1"/>
    </xf>
    <xf numFmtId="164" fontId="5" fillId="2" borderId="12" xfId="0" applyNumberFormat="1" applyFont="1" applyFill="1" applyBorder="1" applyAlignment="1">
      <alignment horizontal="center" vertical="center"/>
    </xf>
    <xf numFmtId="0" fontId="4" fillId="0" borderId="4" xfId="0" applyFont="1" applyBorder="1" applyAlignment="1">
      <alignment horizontal="left" vertical="center"/>
    </xf>
    <xf numFmtId="0" fontId="5" fillId="2" borderId="9"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vertical="center" wrapText="1"/>
    </xf>
    <xf numFmtId="0" fontId="6" fillId="2" borderId="4" xfId="0" applyFont="1" applyFill="1" applyBorder="1" applyAlignment="1">
      <alignment horizontal="left" vertical="center"/>
    </xf>
    <xf numFmtId="0" fontId="2" fillId="3" borderId="1" xfId="0" applyFont="1" applyFill="1" applyBorder="1" applyAlignment="1">
      <alignment horizontal="left" vertical="center" wrapText="1"/>
    </xf>
    <xf numFmtId="0" fontId="5" fillId="2" borderId="3" xfId="0" applyFont="1" applyFill="1" applyBorder="1" applyAlignment="1">
      <alignment vertical="center"/>
    </xf>
    <xf numFmtId="0" fontId="4" fillId="2" borderId="4" xfId="0" applyFont="1" applyFill="1" applyBorder="1" applyAlignment="1">
      <alignment vertical="center"/>
    </xf>
    <xf numFmtId="2" fontId="5" fillId="2" borderId="4" xfId="0" applyNumberFormat="1" applyFont="1" applyFill="1" applyBorder="1" applyAlignment="1">
      <alignment horizontal="left" vertical="center"/>
    </xf>
    <xf numFmtId="0" fontId="5" fillId="2" borderId="4" xfId="0" applyFont="1" applyFill="1" applyBorder="1" applyAlignment="1">
      <alignment horizontal="left" vertical="center"/>
    </xf>
    <xf numFmtId="0" fontId="5" fillId="2" borderId="4" xfId="0" applyFont="1" applyFill="1" applyBorder="1" applyAlignment="1">
      <alignment vertical="center"/>
    </xf>
    <xf numFmtId="0" fontId="5" fillId="2" borderId="3" xfId="0" applyFont="1" applyFill="1" applyBorder="1" applyAlignment="1">
      <alignment vertical="center" wrapText="1"/>
    </xf>
    <xf numFmtId="8" fontId="5" fillId="2" borderId="1" xfId="0" applyNumberFormat="1" applyFont="1" applyFill="1" applyBorder="1" applyAlignment="1">
      <alignment vertical="center" wrapText="1"/>
    </xf>
    <xf numFmtId="0" fontId="0" fillId="0" borderId="0" xfId="0" applyAlignment="1">
      <alignment wrapText="1"/>
    </xf>
    <xf numFmtId="0" fontId="0" fillId="2" borderId="0" xfId="0" applyFill="1" applyAlignment="1">
      <alignment wrapText="1"/>
    </xf>
    <xf numFmtId="0" fontId="5" fillId="2" borderId="3" xfId="0" applyFont="1" applyFill="1" applyBorder="1" applyAlignment="1">
      <alignment horizontal="center" vertical="center"/>
    </xf>
    <xf numFmtId="0" fontId="4" fillId="8" borderId="7" xfId="0" applyFont="1" applyFill="1" applyBorder="1" applyAlignment="1">
      <alignment vertical="center"/>
    </xf>
    <xf numFmtId="164" fontId="5" fillId="2"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9" fillId="2" borderId="4" xfId="0" applyFont="1" applyFill="1" applyBorder="1" applyAlignment="1">
      <alignment horizontal="left" vertical="center"/>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9" fillId="2" borderId="4"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0" borderId="0" xfId="0" applyFont="1" applyAlignment="1">
      <alignment vertical="center"/>
    </xf>
    <xf numFmtId="164" fontId="5" fillId="2" borderId="4" xfId="0" applyNumberFormat="1" applyFont="1" applyFill="1" applyBorder="1" applyAlignment="1">
      <alignment horizontal="center" vertical="center"/>
    </xf>
    <xf numFmtId="0" fontId="5" fillId="2" borderId="11" xfId="0" applyFont="1" applyFill="1" applyBorder="1" applyAlignment="1" applyProtection="1">
      <alignment vertical="center"/>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wrapText="1"/>
    </xf>
    <xf numFmtId="164" fontId="4" fillId="2" borderId="9" xfId="0" applyNumberFormat="1" applyFont="1" applyFill="1" applyBorder="1" applyAlignment="1">
      <alignment horizontal="center" vertical="center"/>
    </xf>
    <xf numFmtId="164" fontId="4" fillId="8" borderId="5" xfId="0" applyNumberFormat="1" applyFont="1" applyFill="1" applyBorder="1" applyAlignment="1">
      <alignment horizontal="centerContinuous" vertical="center"/>
    </xf>
    <xf numFmtId="164" fontId="4" fillId="8" borderId="3" xfId="0" applyNumberFormat="1" applyFont="1" applyFill="1" applyBorder="1" applyAlignment="1">
      <alignment horizontal="centerContinuous" vertical="center"/>
    </xf>
    <xf numFmtId="0" fontId="10" fillId="2" borderId="4" xfId="0" applyFont="1" applyFill="1" applyBorder="1" applyAlignment="1">
      <alignment horizontal="left" vertical="center"/>
    </xf>
    <xf numFmtId="0" fontId="5" fillId="2" borderId="42" xfId="0" applyFont="1" applyFill="1" applyBorder="1" applyAlignment="1">
      <alignment vertical="center"/>
    </xf>
    <xf numFmtId="0" fontId="5" fillId="8" borderId="1" xfId="0"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164" fontId="5" fillId="2" borderId="22" xfId="0" applyNumberFormat="1" applyFont="1" applyFill="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6" xfId="0" applyFont="1" applyFill="1" applyBorder="1" applyAlignment="1">
      <alignment vertical="center"/>
    </xf>
    <xf numFmtId="164" fontId="5" fillId="0" borderId="1" xfId="0" applyNumberFormat="1" applyFont="1" applyBorder="1" applyAlignment="1">
      <alignment horizontal="center" vertical="center"/>
    </xf>
    <xf numFmtId="8" fontId="8" fillId="0" borderId="32" xfId="0" applyNumberFormat="1" applyFont="1" applyBorder="1" applyAlignment="1">
      <alignment horizontal="center" vertical="center"/>
    </xf>
    <xf numFmtId="0" fontId="5" fillId="2" borderId="31" xfId="0" applyFont="1" applyFill="1" applyBorder="1" applyAlignment="1">
      <alignment vertical="center"/>
    </xf>
    <xf numFmtId="164" fontId="5" fillId="2" borderId="31" xfId="0" applyNumberFormat="1" applyFont="1" applyFill="1" applyBorder="1" applyAlignment="1">
      <alignment horizontal="center" vertical="center"/>
    </xf>
    <xf numFmtId="0" fontId="10" fillId="3" borderId="0" xfId="0" applyFont="1" applyFill="1" applyAlignment="1">
      <alignment horizontal="justify" vertical="top"/>
    </xf>
    <xf numFmtId="0" fontId="10" fillId="3" borderId="0" xfId="0" applyFont="1" applyFill="1" applyAlignment="1">
      <alignment horizontal="center" vertical="top"/>
    </xf>
    <xf numFmtId="164" fontId="10" fillId="3" borderId="0" xfId="0" applyNumberFormat="1" applyFont="1" applyFill="1" applyAlignment="1">
      <alignment horizontal="justify" vertical="top"/>
    </xf>
    <xf numFmtId="0" fontId="5" fillId="2" borderId="0" xfId="0" applyFont="1" applyFill="1" applyAlignment="1">
      <alignment horizontal="left" vertical="top" wrapText="1"/>
    </xf>
    <xf numFmtId="0" fontId="10" fillId="3" borderId="0" xfId="0" applyFont="1" applyFill="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center" vertical="top"/>
    </xf>
    <xf numFmtId="1" fontId="5" fillId="2" borderId="4" xfId="0" applyNumberFormat="1" applyFont="1" applyFill="1" applyBorder="1" applyAlignment="1">
      <alignment horizontal="left" vertical="center" wrapText="1"/>
    </xf>
    <xf numFmtId="1" fontId="5" fillId="2"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5" fillId="9" borderId="1" xfId="0" applyFont="1" applyFill="1" applyBorder="1" applyAlignment="1">
      <alignment horizontal="center" vertical="center"/>
    </xf>
    <xf numFmtId="0" fontId="5" fillId="0" borderId="29" xfId="0" applyFont="1" applyBorder="1" applyAlignment="1">
      <alignment vertical="center"/>
    </xf>
    <xf numFmtId="0" fontId="5" fillId="0" borderId="32" xfId="0" applyFont="1" applyBorder="1" applyAlignment="1">
      <alignment vertical="center"/>
    </xf>
    <xf numFmtId="164" fontId="5" fillId="0" borderId="32" xfId="0" applyNumberFormat="1" applyFont="1" applyBorder="1" applyAlignment="1">
      <alignment horizontal="center" vertical="center"/>
    </xf>
    <xf numFmtId="0" fontId="5" fillId="0" borderId="33" xfId="0" applyFont="1" applyBorder="1" applyAlignment="1">
      <alignment horizontal="center" vertical="center"/>
    </xf>
    <xf numFmtId="164" fontId="5" fillId="0" borderId="34" xfId="0" applyNumberFormat="1" applyFont="1" applyBorder="1" applyAlignment="1">
      <alignment horizontal="center" vertical="center"/>
    </xf>
    <xf numFmtId="0" fontId="0" fillId="0" borderId="0" xfId="0" applyAlignment="1">
      <alignment horizontal="center" vertical="center"/>
    </xf>
    <xf numFmtId="0" fontId="24" fillId="0" borderId="0" xfId="0" applyFont="1"/>
    <xf numFmtId="0" fontId="24" fillId="0" borderId="0" xfId="0" applyFont="1" applyAlignment="1">
      <alignment vertical="center"/>
    </xf>
    <xf numFmtId="9" fontId="4" fillId="8" borderId="1" xfId="2"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7" xfId="0" applyFont="1" applyFill="1" applyBorder="1" applyAlignment="1">
      <alignment horizontal="center" vertical="center"/>
    </xf>
    <xf numFmtId="9" fontId="2" fillId="3" borderId="7" xfId="2" applyFont="1" applyFill="1" applyBorder="1" applyAlignment="1">
      <alignment horizontal="center" vertical="center"/>
    </xf>
    <xf numFmtId="0" fontId="0" fillId="2" borderId="0" xfId="0" applyFill="1" applyAlignment="1">
      <alignment horizontal="left" vertical="center"/>
    </xf>
    <xf numFmtId="0" fontId="5" fillId="2" borderId="44" xfId="0" applyFont="1" applyFill="1" applyBorder="1" applyAlignment="1">
      <alignment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wrapText="1"/>
    </xf>
    <xf numFmtId="164" fontId="5" fillId="2" borderId="46" xfId="0" applyNumberFormat="1" applyFont="1" applyFill="1" applyBorder="1" applyAlignment="1">
      <alignment horizontal="center" vertical="center"/>
    </xf>
    <xf numFmtId="9" fontId="2" fillId="3" borderId="40" xfId="2" applyFont="1" applyFill="1" applyBorder="1" applyAlignment="1">
      <alignment horizontal="center" vertical="center"/>
    </xf>
    <xf numFmtId="164" fontId="4" fillId="8" borderId="47" xfId="0" applyNumberFormat="1" applyFont="1" applyFill="1" applyBorder="1" applyAlignment="1">
      <alignment horizontal="center" vertical="center"/>
    </xf>
    <xf numFmtId="164" fontId="5" fillId="2" borderId="47" xfId="0" applyNumberFormat="1" applyFont="1" applyFill="1" applyBorder="1" applyAlignment="1">
      <alignment horizontal="center" vertical="center"/>
    </xf>
    <xf numFmtId="9" fontId="2" fillId="3" borderId="43" xfId="2" applyFont="1" applyFill="1" applyBorder="1" applyAlignment="1">
      <alignment horizontal="center" vertical="center"/>
    </xf>
    <xf numFmtId="0" fontId="5" fillId="2" borderId="12" xfId="0" applyFont="1" applyFill="1" applyBorder="1" applyAlignment="1">
      <alignment horizontal="center" vertical="center" wrapText="1"/>
    </xf>
    <xf numFmtId="0" fontId="0" fillId="2" borderId="26" xfId="0" applyFill="1" applyBorder="1" applyAlignment="1">
      <alignment vertical="center"/>
    </xf>
    <xf numFmtId="2" fontId="4" fillId="2" borderId="49" xfId="0" applyNumberFormat="1" applyFont="1" applyFill="1" applyBorder="1" applyAlignment="1">
      <alignment horizontal="left" vertical="center"/>
    </xf>
    <xf numFmtId="0" fontId="4" fillId="2" borderId="49" xfId="0" applyFont="1" applyFill="1" applyBorder="1" applyAlignment="1">
      <alignment horizontal="left" vertical="center"/>
    </xf>
    <xf numFmtId="164" fontId="4" fillId="8" borderId="47" xfId="0" applyNumberFormat="1" applyFont="1" applyFill="1" applyBorder="1" applyAlignment="1">
      <alignment horizontal="centerContinuous" vertical="center"/>
    </xf>
    <xf numFmtId="0" fontId="4" fillId="2" borderId="50" xfId="0" applyFont="1" applyFill="1" applyBorder="1" applyAlignment="1">
      <alignment horizontal="left" vertical="center"/>
    </xf>
    <xf numFmtId="0" fontId="0" fillId="2" borderId="25" xfId="0" applyFill="1" applyBorder="1" applyAlignment="1">
      <alignment vertical="center"/>
    </xf>
    <xf numFmtId="0" fontId="4" fillId="8" borderId="5" xfId="0" applyFont="1" applyFill="1" applyBorder="1" applyAlignment="1">
      <alignment horizontal="centerContinuous" vertical="center" wrapText="1"/>
    </xf>
    <xf numFmtId="164" fontId="4" fillId="8" borderId="6" xfId="0" applyNumberFormat="1" applyFont="1" applyFill="1" applyBorder="1" applyAlignment="1">
      <alignment horizontal="centerContinuous" vertical="center" wrapText="1"/>
    </xf>
    <xf numFmtId="164" fontId="4" fillId="8" borderId="3" xfId="0" applyNumberFormat="1" applyFont="1" applyFill="1" applyBorder="1" applyAlignment="1">
      <alignment horizontal="centerContinuous" vertical="center" wrapText="1"/>
    </xf>
    <xf numFmtId="0" fontId="14" fillId="0" borderId="17" xfId="0" applyFont="1" applyBorder="1" applyAlignment="1">
      <alignment horizontal="center" vertical="center"/>
    </xf>
    <xf numFmtId="0" fontId="5" fillId="2" borderId="4" xfId="0" applyFont="1" applyFill="1" applyBorder="1" applyAlignment="1">
      <alignment horizontal="center" vertical="center"/>
    </xf>
    <xf numFmtId="0" fontId="14" fillId="0" borderId="18" xfId="0" applyFont="1" applyBorder="1" applyAlignment="1">
      <alignment horizontal="center" vertical="center"/>
    </xf>
    <xf numFmtId="0" fontId="4" fillId="8" borderId="2" xfId="0" applyFont="1" applyFill="1" applyBorder="1" applyAlignment="1">
      <alignment horizontal="center" vertical="center"/>
    </xf>
    <xf numFmtId="9" fontId="4" fillId="8" borderId="1" xfId="0" applyNumberFormat="1" applyFont="1" applyFill="1" applyBorder="1" applyAlignment="1">
      <alignment horizontal="center" vertical="center" wrapText="1"/>
    </xf>
    <xf numFmtId="0" fontId="15" fillId="0" borderId="18" xfId="0" applyFont="1" applyBorder="1" applyAlignment="1">
      <alignment horizontal="center" vertical="center"/>
    </xf>
    <xf numFmtId="0" fontId="5" fillId="2" borderId="7"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3" xfId="0" applyFont="1" applyFill="1" applyBorder="1" applyAlignment="1">
      <alignment vertical="center" wrapText="1"/>
    </xf>
    <xf numFmtId="0" fontId="4" fillId="8" borderId="4" xfId="0" applyFont="1" applyFill="1" applyBorder="1" applyAlignment="1">
      <alignment horizontal="center" vertical="center"/>
    </xf>
    <xf numFmtId="0" fontId="2" fillId="3" borderId="7" xfId="0"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164" fontId="4" fillId="2" borderId="0" xfId="0" applyNumberFormat="1" applyFont="1" applyFill="1" applyAlignment="1">
      <alignment horizontal="center" vertical="center"/>
    </xf>
    <xf numFmtId="0" fontId="26" fillId="0" borderId="0" xfId="0" applyFont="1"/>
    <xf numFmtId="0" fontId="5" fillId="2" borderId="46" xfId="0" applyFont="1" applyFill="1" applyBorder="1" applyAlignment="1">
      <alignment vertical="center"/>
    </xf>
    <xf numFmtId="0" fontId="5" fillId="2" borderId="46" xfId="0" applyFont="1" applyFill="1" applyBorder="1" applyAlignment="1">
      <alignment horizontal="center" vertical="center"/>
    </xf>
    <xf numFmtId="0" fontId="5" fillId="2" borderId="46" xfId="0" applyFont="1" applyFill="1" applyBorder="1" applyAlignment="1">
      <alignment vertical="center" wrapText="1"/>
    </xf>
    <xf numFmtId="7" fontId="4" fillId="2" borderId="4" xfId="0" applyNumberFormat="1" applyFont="1" applyFill="1" applyBorder="1" applyAlignment="1">
      <alignment horizontal="left" vertical="center" wrapText="1"/>
    </xf>
    <xf numFmtId="7" fontId="4" fillId="2" borderId="4" xfId="0" applyNumberFormat="1" applyFont="1" applyFill="1" applyBorder="1" applyAlignment="1">
      <alignment horizontal="left" vertical="center"/>
    </xf>
    <xf numFmtId="0" fontId="5" fillId="2" borderId="4" xfId="0" applyFont="1" applyFill="1" applyBorder="1" applyAlignment="1">
      <alignment vertical="center" wrapText="1"/>
    </xf>
    <xf numFmtId="8" fontId="5" fillId="2" borderId="1" xfId="0" applyNumberFormat="1" applyFont="1" applyFill="1" applyBorder="1" applyAlignment="1">
      <alignment horizontal="center" vertical="center"/>
    </xf>
    <xf numFmtId="0" fontId="4" fillId="8" borderId="9" xfId="0" applyFont="1" applyFill="1" applyBorder="1" applyAlignment="1">
      <alignment vertical="center" wrapText="1"/>
    </xf>
    <xf numFmtId="0" fontId="5" fillId="2" borderId="5" xfId="0" applyFont="1" applyFill="1" applyBorder="1" applyAlignment="1">
      <alignment horizontal="center" vertical="center"/>
    </xf>
    <xf numFmtId="2" fontId="4" fillId="2" borderId="19" xfId="0" applyNumberFormat="1" applyFont="1" applyFill="1" applyBorder="1" applyAlignment="1">
      <alignment horizontal="left" vertical="center"/>
    </xf>
    <xf numFmtId="0" fontId="5" fillId="2" borderId="19" xfId="0" applyFont="1" applyFill="1" applyBorder="1" applyAlignment="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64" fontId="10" fillId="2" borderId="0" xfId="0" applyNumberFormat="1" applyFont="1" applyFill="1" applyAlignment="1">
      <alignment horizontal="center" vertical="center"/>
    </xf>
    <xf numFmtId="0" fontId="2" fillId="13" borderId="38" xfId="0" applyFont="1" applyFill="1" applyBorder="1" applyAlignment="1">
      <alignment horizontal="left" vertical="center"/>
    </xf>
    <xf numFmtId="0" fontId="2" fillId="13" borderId="53" xfId="0" applyFont="1" applyFill="1" applyBorder="1" applyAlignment="1">
      <alignment horizontal="center" vertical="center"/>
    </xf>
    <xf numFmtId="9" fontId="2" fillId="13" borderId="53" xfId="0" applyNumberFormat="1" applyFont="1" applyFill="1" applyBorder="1" applyAlignment="1">
      <alignment horizontal="center" vertical="center"/>
    </xf>
    <xf numFmtId="0" fontId="4" fillId="12" borderId="54" xfId="0" applyFont="1" applyFill="1" applyBorder="1" applyAlignment="1">
      <alignment horizontal="left" vertical="center"/>
    </xf>
    <xf numFmtId="0" fontId="5" fillId="12" borderId="36" xfId="0" applyFont="1" applyFill="1" applyBorder="1" applyAlignment="1">
      <alignment vertical="center"/>
    </xf>
    <xf numFmtId="0" fontId="5" fillId="12" borderId="36" xfId="0" applyFont="1" applyFill="1" applyBorder="1" applyAlignment="1">
      <alignment horizontal="center" vertical="center"/>
    </xf>
    <xf numFmtId="0" fontId="5" fillId="12" borderId="36" xfId="0" applyFont="1" applyFill="1" applyBorder="1" applyAlignment="1">
      <alignment vertical="center" wrapText="1"/>
    </xf>
    <xf numFmtId="164" fontId="5" fillId="12" borderId="36" xfId="0" applyNumberFormat="1" applyFont="1" applyFill="1" applyBorder="1" applyAlignment="1">
      <alignment horizontal="center" vertical="center"/>
    </xf>
    <xf numFmtId="0" fontId="4" fillId="14" borderId="36" xfId="0" applyFont="1" applyFill="1" applyBorder="1" applyAlignment="1">
      <alignment vertical="center"/>
    </xf>
    <xf numFmtId="0" fontId="4" fillId="14" borderId="36" xfId="0" applyFont="1" applyFill="1" applyBorder="1" applyAlignment="1">
      <alignment horizontal="center" vertical="center"/>
    </xf>
    <xf numFmtId="0" fontId="4" fillId="14" borderId="55" xfId="0" applyFont="1" applyFill="1" applyBorder="1" applyAlignment="1">
      <alignment horizontal="center" vertical="center" wrapText="1"/>
    </xf>
    <xf numFmtId="164" fontId="4" fillId="14" borderId="55" xfId="0" applyNumberFormat="1" applyFont="1" applyFill="1" applyBorder="1" applyAlignment="1">
      <alignment horizontal="center" vertical="center"/>
    </xf>
    <xf numFmtId="164" fontId="4" fillId="14" borderId="36" xfId="0" applyNumberFormat="1" applyFont="1" applyFill="1" applyBorder="1" applyAlignment="1">
      <alignment horizontal="center" vertical="center"/>
    </xf>
    <xf numFmtId="0" fontId="5" fillId="12" borderId="55" xfId="0" applyFont="1" applyFill="1" applyBorder="1" applyAlignment="1">
      <alignment horizontal="center" vertical="center" wrapText="1"/>
    </xf>
    <xf numFmtId="164" fontId="5" fillId="12" borderId="55" xfId="0" applyNumberFormat="1" applyFont="1" applyFill="1" applyBorder="1" applyAlignment="1">
      <alignment horizontal="center" vertical="center"/>
    </xf>
    <xf numFmtId="0" fontId="5" fillId="0" borderId="36" xfId="0" applyFont="1" applyBorder="1" applyAlignment="1">
      <alignment vertical="center"/>
    </xf>
    <xf numFmtId="0" fontId="2" fillId="13" borderId="38" xfId="0" applyFont="1" applyFill="1" applyBorder="1" applyAlignment="1">
      <alignment horizontal="left" vertical="center" wrapText="1"/>
    </xf>
    <xf numFmtId="0" fontId="0" fillId="2" borderId="58" xfId="0" applyFill="1" applyBorder="1" applyAlignment="1">
      <alignment vertical="center"/>
    </xf>
    <xf numFmtId="0" fontId="29" fillId="5" borderId="23" xfId="0" applyFont="1" applyFill="1" applyBorder="1" applyAlignment="1">
      <alignment horizontal="left" vertical="center"/>
    </xf>
    <xf numFmtId="0" fontId="29" fillId="5" borderId="22"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60" xfId="0" applyFont="1" applyFill="1" applyBorder="1" applyAlignment="1">
      <alignment horizontal="left" vertical="center"/>
    </xf>
    <xf numFmtId="0" fontId="0" fillId="2" borderId="50" xfId="0" applyFill="1" applyBorder="1" applyAlignment="1">
      <alignment vertical="center"/>
    </xf>
    <xf numFmtId="0" fontId="0" fillId="11" borderId="35" xfId="0" applyFill="1" applyBorder="1" applyAlignment="1">
      <alignment vertical="center"/>
    </xf>
    <xf numFmtId="0" fontId="0" fillId="11" borderId="60" xfId="0" applyFill="1" applyBorder="1" applyAlignment="1">
      <alignment vertical="center"/>
    </xf>
    <xf numFmtId="0" fontId="0" fillId="11" borderId="39" xfId="0" applyFill="1" applyBorder="1" applyAlignment="1">
      <alignment vertical="center"/>
    </xf>
    <xf numFmtId="0" fontId="0" fillId="2" borderId="35" xfId="0" applyFill="1" applyBorder="1" applyAlignment="1">
      <alignment vertical="center"/>
    </xf>
    <xf numFmtId="0" fontId="0" fillId="11" borderId="25" xfId="0" applyFill="1" applyBorder="1" applyAlignment="1">
      <alignment vertical="center"/>
    </xf>
    <xf numFmtId="0" fontId="2" fillId="2" borderId="58" xfId="0" applyFont="1" applyFill="1" applyBorder="1" applyAlignment="1">
      <alignment horizontal="left" vertical="center"/>
    </xf>
    <xf numFmtId="0" fontId="2" fillId="2" borderId="25" xfId="0" applyFont="1" applyFill="1" applyBorder="1" applyAlignment="1">
      <alignment horizontal="left" vertical="center"/>
    </xf>
    <xf numFmtId="0" fontId="4" fillId="2" borderId="65" xfId="0" applyFont="1" applyFill="1" applyBorder="1" applyAlignment="1">
      <alignment horizontal="left" vertical="center"/>
    </xf>
    <xf numFmtId="0" fontId="5" fillId="2" borderId="47" xfId="0" applyFont="1" applyFill="1" applyBorder="1" applyAlignment="1" applyProtection="1">
      <alignment horizontal="center" vertical="center"/>
      <protection locked="0"/>
    </xf>
    <xf numFmtId="0" fontId="4" fillId="2" borderId="66" xfId="0" applyFont="1" applyFill="1" applyBorder="1" applyAlignment="1">
      <alignment horizontal="left" vertical="center"/>
    </xf>
    <xf numFmtId="0" fontId="4" fillId="2" borderId="49" xfId="0" applyFont="1" applyFill="1" applyBorder="1" applyAlignment="1">
      <alignment horizontal="left" vertical="center" wrapText="1"/>
    </xf>
    <xf numFmtId="0" fontId="8" fillId="0" borderId="17" xfId="0" applyFont="1" applyBorder="1" applyAlignment="1">
      <alignment horizontal="left" vertical="center"/>
    </xf>
    <xf numFmtId="0" fontId="8" fillId="12" borderId="17" xfId="0" applyFont="1" applyFill="1" applyBorder="1" applyAlignment="1">
      <alignment horizontal="center" vertical="center"/>
    </xf>
    <xf numFmtId="0" fontId="8" fillId="0" borderId="17" xfId="0" applyFont="1" applyBorder="1" applyAlignment="1">
      <alignment vertical="center" wrapText="1"/>
    </xf>
    <xf numFmtId="164" fontId="8" fillId="12" borderId="38" xfId="0" applyNumberFormat="1" applyFont="1" applyFill="1" applyBorder="1" applyAlignment="1">
      <alignment horizontal="center" vertical="center"/>
    </xf>
    <xf numFmtId="164" fontId="8" fillId="12" borderId="68" xfId="0" applyNumberFormat="1" applyFont="1" applyFill="1" applyBorder="1" applyAlignment="1">
      <alignment horizontal="center" vertical="center"/>
    </xf>
    <xf numFmtId="0" fontId="8" fillId="0" borderId="18" xfId="0" applyFont="1" applyBorder="1" applyAlignment="1">
      <alignment horizontal="left" vertical="center"/>
    </xf>
    <xf numFmtId="164" fontId="8" fillId="12" borderId="17" xfId="0" applyNumberFormat="1" applyFont="1" applyFill="1" applyBorder="1" applyAlignment="1">
      <alignment horizontal="center" vertical="center"/>
    </xf>
    <xf numFmtId="0" fontId="8" fillId="0" borderId="20" xfId="0" applyFont="1" applyBorder="1" applyAlignment="1">
      <alignment horizontal="left" vertical="center"/>
    </xf>
    <xf numFmtId="0" fontId="8" fillId="12" borderId="17" xfId="0" applyFont="1" applyFill="1" applyBorder="1" applyAlignment="1">
      <alignment horizontal="left" vertical="center"/>
    </xf>
    <xf numFmtId="0" fontId="8" fillId="12" borderId="17" xfId="0" applyFont="1" applyFill="1" applyBorder="1" applyAlignment="1">
      <alignment vertical="center"/>
    </xf>
    <xf numFmtId="0" fontId="5" fillId="12" borderId="17" xfId="0" applyFont="1" applyFill="1" applyBorder="1" applyAlignment="1">
      <alignment horizontal="center" vertical="center"/>
    </xf>
    <xf numFmtId="0" fontId="8" fillId="12" borderId="17" xfId="0" applyFont="1" applyFill="1" applyBorder="1" applyAlignment="1">
      <alignment vertical="center" wrapText="1"/>
    </xf>
    <xf numFmtId="0" fontId="5" fillId="12" borderId="17" xfId="0" applyFont="1" applyFill="1" applyBorder="1" applyAlignment="1">
      <alignment vertical="center"/>
    </xf>
    <xf numFmtId="164" fontId="5" fillId="12" borderId="17" xfId="0" applyNumberFormat="1" applyFont="1" applyFill="1" applyBorder="1" applyAlignment="1">
      <alignment horizontal="center" vertical="center"/>
    </xf>
    <xf numFmtId="0" fontId="33" fillId="0" borderId="17" xfId="0" applyFont="1" applyBorder="1" applyAlignment="1">
      <alignment horizontal="center" vertical="center"/>
    </xf>
    <xf numFmtId="0" fontId="2" fillId="3" borderId="69" xfId="0" applyFont="1" applyFill="1" applyBorder="1" applyAlignment="1">
      <alignment horizontal="left" vertical="center"/>
    </xf>
    <xf numFmtId="0" fontId="2" fillId="3" borderId="70" xfId="0" applyFont="1" applyFill="1" applyBorder="1" applyAlignment="1">
      <alignment horizontal="center" vertical="center"/>
    </xf>
    <xf numFmtId="9" fontId="2" fillId="3" borderId="70" xfId="2" applyFont="1" applyFill="1" applyBorder="1" applyAlignment="1">
      <alignment horizontal="center" vertical="center"/>
    </xf>
    <xf numFmtId="9" fontId="2" fillId="3" borderId="71" xfId="2" applyFont="1" applyFill="1" applyBorder="1" applyAlignment="1">
      <alignment horizontal="center" vertical="center"/>
    </xf>
    <xf numFmtId="0" fontId="5" fillId="12" borderId="20" xfId="0" applyFont="1" applyFill="1" applyBorder="1" applyAlignment="1">
      <alignment vertical="center"/>
    </xf>
    <xf numFmtId="0" fontId="5" fillId="12" borderId="20" xfId="0" applyFont="1" applyFill="1" applyBorder="1" applyAlignment="1">
      <alignment horizontal="center" vertical="center"/>
    </xf>
    <xf numFmtId="0" fontId="8" fillId="12" borderId="20" xfId="0" applyFont="1" applyFill="1" applyBorder="1" applyAlignment="1">
      <alignment vertical="center" wrapText="1"/>
    </xf>
    <xf numFmtId="164" fontId="5" fillId="12" borderId="20" xfId="0" applyNumberFormat="1" applyFont="1" applyFill="1" applyBorder="1" applyAlignment="1">
      <alignment horizontal="center" vertical="center"/>
    </xf>
    <xf numFmtId="0" fontId="8" fillId="12" borderId="20" xfId="0" applyFont="1" applyFill="1" applyBorder="1" applyAlignment="1">
      <alignment vertical="center"/>
    </xf>
    <xf numFmtId="164" fontId="8" fillId="12" borderId="20" xfId="0" applyNumberFormat="1" applyFont="1" applyFill="1" applyBorder="1" applyAlignment="1">
      <alignment horizontal="center" vertical="center"/>
    </xf>
    <xf numFmtId="0" fontId="8" fillId="12" borderId="20" xfId="0" applyFont="1" applyFill="1" applyBorder="1" applyAlignment="1">
      <alignment horizontal="center" vertical="center"/>
    </xf>
    <xf numFmtId="0" fontId="8" fillId="0" borderId="20" xfId="0" applyFont="1" applyBorder="1" applyAlignment="1">
      <alignment vertical="center" wrapText="1"/>
    </xf>
    <xf numFmtId="164" fontId="8" fillId="12" borderId="72"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64" fontId="14" fillId="2" borderId="2" xfId="0" applyNumberFormat="1" applyFont="1" applyFill="1" applyBorder="1" applyAlignment="1">
      <alignment horizontal="center" vertical="center"/>
    </xf>
    <xf numFmtId="164" fontId="14" fillId="2" borderId="17" xfId="0" applyNumberFormat="1" applyFont="1" applyFill="1" applyBorder="1" applyAlignment="1">
      <alignment horizontal="center" vertical="center"/>
    </xf>
    <xf numFmtId="0" fontId="5" fillId="2" borderId="20" xfId="0" applyFont="1" applyFill="1" applyBorder="1" applyAlignment="1">
      <alignment vertical="center"/>
    </xf>
    <xf numFmtId="0" fontId="5" fillId="2" borderId="20" xfId="0" applyFont="1" applyFill="1" applyBorder="1" applyAlignment="1">
      <alignment horizontal="center" vertical="center"/>
    </xf>
    <xf numFmtId="0" fontId="14" fillId="2" borderId="20" xfId="0" applyFont="1" applyFill="1" applyBorder="1" applyAlignment="1">
      <alignment vertical="center" wrapText="1"/>
    </xf>
    <xf numFmtId="164" fontId="14" fillId="2" borderId="20" xfId="0" applyNumberFormat="1" applyFont="1" applyFill="1" applyBorder="1" applyAlignment="1">
      <alignment horizontal="center" vertical="center"/>
    </xf>
    <xf numFmtId="0" fontId="34" fillId="0" borderId="17" xfId="0" applyFont="1" applyBorder="1" applyAlignment="1">
      <alignment horizontal="center" vertical="center"/>
    </xf>
    <xf numFmtId="0" fontId="14" fillId="2" borderId="17" xfId="0" applyFont="1" applyFill="1" applyBorder="1" applyAlignment="1">
      <alignment vertical="center" wrapText="1"/>
    </xf>
    <xf numFmtId="0" fontId="14" fillId="0" borderId="17" xfId="0" applyFont="1" applyBorder="1" applyAlignment="1">
      <alignment vertical="center"/>
    </xf>
    <xf numFmtId="0" fontId="30" fillId="0" borderId="17" xfId="0" applyFont="1" applyBorder="1" applyAlignment="1">
      <alignment horizontal="center" vertical="center"/>
    </xf>
    <xf numFmtId="0" fontId="14" fillId="2" borderId="17" xfId="0" applyFont="1" applyFill="1" applyBorder="1" applyAlignment="1">
      <alignment vertical="center"/>
    </xf>
    <xf numFmtId="0" fontId="0" fillId="0" borderId="17" xfId="0" applyBorder="1" applyAlignment="1">
      <alignment horizontal="center" vertical="center"/>
    </xf>
    <xf numFmtId="0" fontId="5" fillId="0" borderId="17" xfId="0" applyFont="1" applyBorder="1" applyAlignment="1">
      <alignment vertical="center"/>
    </xf>
    <xf numFmtId="0" fontId="14" fillId="2" borderId="1" xfId="0" applyFont="1" applyFill="1" applyBorder="1" applyAlignment="1">
      <alignment vertical="center" wrapText="1"/>
    </xf>
    <xf numFmtId="0" fontId="31" fillId="2" borderId="0" xfId="0" applyFont="1" applyFill="1" applyAlignment="1">
      <alignment vertical="center"/>
    </xf>
    <xf numFmtId="0" fontId="0" fillId="11" borderId="74" xfId="0" applyFill="1" applyBorder="1" applyAlignment="1">
      <alignment vertical="center"/>
    </xf>
    <xf numFmtId="0" fontId="0" fillId="0" borderId="26" xfId="0" applyBorder="1" applyAlignment="1">
      <alignment vertical="center"/>
    </xf>
    <xf numFmtId="164" fontId="4" fillId="2" borderId="48" xfId="0" applyNumberFormat="1" applyFont="1" applyFill="1" applyBorder="1" applyAlignment="1">
      <alignment horizontal="center" vertical="center"/>
    </xf>
    <xf numFmtId="0" fontId="5" fillId="2" borderId="26" xfId="0" applyFont="1" applyFill="1" applyBorder="1" applyAlignment="1">
      <alignment horizontal="left" vertical="center" wrapText="1"/>
    </xf>
    <xf numFmtId="0" fontId="5" fillId="2" borderId="26" xfId="0" applyFont="1" applyFill="1" applyBorder="1" applyAlignment="1">
      <alignment horizontal="center" vertical="center"/>
    </xf>
    <xf numFmtId="0" fontId="5" fillId="2" borderId="26" xfId="0" applyFont="1" applyFill="1" applyBorder="1" applyAlignment="1">
      <alignment vertical="center"/>
    </xf>
    <xf numFmtId="164" fontId="5" fillId="2" borderId="26"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0" fontId="19" fillId="2" borderId="52" xfId="4" applyFill="1" applyBorder="1" applyAlignment="1">
      <alignment horizontal="left" vertical="center"/>
    </xf>
    <xf numFmtId="0" fontId="19" fillId="2" borderId="25" xfId="4" applyFill="1" applyBorder="1" applyAlignment="1">
      <alignment vertical="center"/>
    </xf>
    <xf numFmtId="0" fontId="19" fillId="2" borderId="50" xfId="4" applyFill="1" applyBorder="1" applyAlignment="1">
      <alignment vertical="center"/>
    </xf>
    <xf numFmtId="0" fontId="0" fillId="0" borderId="25" xfId="0" applyBorder="1" applyAlignment="1">
      <alignment vertical="center"/>
    </xf>
    <xf numFmtId="0" fontId="15" fillId="0" borderId="0" xfId="0" applyFont="1" applyAlignment="1">
      <alignment vertical="center"/>
    </xf>
    <xf numFmtId="0" fontId="4" fillId="8" borderId="8" xfId="0" applyFont="1" applyFill="1" applyBorder="1" applyAlignment="1">
      <alignment vertical="center"/>
    </xf>
    <xf numFmtId="0" fontId="4" fillId="8" borderId="9" xfId="0" applyFont="1" applyFill="1" applyBorder="1" applyAlignment="1">
      <alignment horizontal="center" vertical="center"/>
    </xf>
    <xf numFmtId="9" fontId="4" fillId="8" borderId="10" xfId="2" applyFont="1" applyFill="1" applyBorder="1" applyAlignment="1">
      <alignment horizontal="center" vertical="center"/>
    </xf>
    <xf numFmtId="0" fontId="15" fillId="2" borderId="0" xfId="0" applyFont="1" applyFill="1" applyAlignment="1">
      <alignment vertical="center"/>
    </xf>
    <xf numFmtId="9" fontId="4" fillId="8" borderId="0" xfId="2" applyFont="1" applyFill="1" applyBorder="1" applyAlignment="1">
      <alignment horizontal="center" vertical="center"/>
    </xf>
    <xf numFmtId="0" fontId="4" fillId="8" borderId="0" xfId="0" applyFont="1" applyFill="1" applyAlignment="1">
      <alignment vertical="center" wrapText="1"/>
    </xf>
    <xf numFmtId="9" fontId="4" fillId="8" borderId="14" xfId="2" applyFont="1" applyFill="1" applyBorder="1" applyAlignment="1">
      <alignment horizontal="center" vertical="center"/>
    </xf>
    <xf numFmtId="9" fontId="4" fillId="3" borderId="17" xfId="2" applyFont="1" applyFill="1" applyBorder="1" applyAlignment="1">
      <alignment horizontal="center" vertical="center"/>
    </xf>
    <xf numFmtId="0" fontId="4" fillId="8" borderId="11" xfId="0" applyFont="1" applyFill="1" applyBorder="1" applyAlignment="1">
      <alignment vertical="center"/>
    </xf>
    <xf numFmtId="0" fontId="4" fillId="8" borderId="0" xfId="0" applyFont="1" applyFill="1" applyAlignment="1">
      <alignment horizontal="center" vertical="center"/>
    </xf>
    <xf numFmtId="0" fontId="4" fillId="3" borderId="17" xfId="0" applyFont="1" applyFill="1" applyBorder="1" applyAlignment="1">
      <alignment horizontal="left" vertical="center"/>
    </xf>
    <xf numFmtId="0" fontId="4" fillId="3" borderId="17" xfId="0" applyFont="1" applyFill="1" applyBorder="1" applyAlignment="1">
      <alignment horizontal="center" vertical="center"/>
    </xf>
    <xf numFmtId="0" fontId="5" fillId="0" borderId="14" xfId="0" applyFont="1" applyBorder="1" applyAlignment="1">
      <alignment vertical="center"/>
    </xf>
    <xf numFmtId="0" fontId="5" fillId="0" borderId="4" xfId="0" applyFont="1" applyBorder="1" applyAlignment="1">
      <alignment horizontal="center" vertical="center"/>
    </xf>
    <xf numFmtId="164" fontId="5" fillId="2" borderId="20" xfId="0" applyNumberFormat="1" applyFont="1" applyFill="1" applyBorder="1" applyAlignment="1">
      <alignment horizontal="center" vertical="center"/>
    </xf>
    <xf numFmtId="9" fontId="2" fillId="3" borderId="17" xfId="2" applyFont="1" applyFill="1" applyBorder="1" applyAlignment="1">
      <alignment horizontal="center" vertical="center"/>
    </xf>
    <xf numFmtId="0" fontId="26" fillId="0" borderId="0" xfId="0" applyFont="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0" fillId="2" borderId="48" xfId="0" applyFill="1" applyBorder="1" applyAlignment="1">
      <alignment vertical="center"/>
    </xf>
    <xf numFmtId="164" fontId="4" fillId="8" borderId="13" xfId="0" applyNumberFormat="1" applyFont="1" applyFill="1" applyBorder="1" applyAlignment="1">
      <alignment horizontal="center" vertical="center"/>
    </xf>
    <xf numFmtId="8" fontId="5" fillId="12" borderId="17" xfId="0" applyNumberFormat="1" applyFont="1" applyFill="1" applyBorder="1" applyAlignment="1">
      <alignment horizontal="center" vertical="center"/>
    </xf>
    <xf numFmtId="0" fontId="25" fillId="7" borderId="5" xfId="0" applyFont="1" applyFill="1" applyBorder="1" applyAlignment="1">
      <alignment vertical="center"/>
    </xf>
    <xf numFmtId="0" fontId="25" fillId="7" borderId="6" xfId="0" applyFont="1" applyFill="1" applyBorder="1" applyAlignment="1">
      <alignment vertical="center"/>
    </xf>
    <xf numFmtId="164" fontId="5" fillId="2" borderId="11" xfId="0" applyNumberFormat="1" applyFont="1" applyFill="1" applyBorder="1" applyAlignment="1">
      <alignment vertical="center"/>
    </xf>
    <xf numFmtId="164" fontId="5" fillId="2" borderId="14" xfId="0" applyNumberFormat="1" applyFont="1" applyFill="1" applyBorder="1" applyAlignment="1">
      <alignment vertical="center"/>
    </xf>
    <xf numFmtId="164" fontId="5" fillId="2" borderId="75" xfId="0" applyNumberFormat="1" applyFont="1" applyFill="1" applyBorder="1" applyAlignment="1">
      <alignment vertical="center"/>
    </xf>
    <xf numFmtId="0" fontId="0" fillId="2" borderId="0" xfId="0" applyFill="1" applyAlignment="1">
      <alignment vertical="center" wrapText="1"/>
    </xf>
    <xf numFmtId="0" fontId="5" fillId="2" borderId="75" xfId="0" applyFont="1" applyFill="1" applyBorder="1" applyAlignment="1">
      <alignment horizontal="center" vertical="center" wrapText="1"/>
    </xf>
    <xf numFmtId="164" fontId="5" fillId="2" borderId="76" xfId="0" applyNumberFormat="1" applyFont="1" applyFill="1" applyBorder="1" applyAlignment="1">
      <alignment horizontal="center" vertical="center"/>
    </xf>
    <xf numFmtId="164" fontId="5" fillId="2" borderId="77" xfId="0" applyNumberFormat="1" applyFont="1" applyFill="1" applyBorder="1" applyAlignment="1">
      <alignment vertical="center"/>
    </xf>
    <xf numFmtId="164" fontId="5" fillId="2" borderId="27" xfId="0" applyNumberFormat="1" applyFont="1" applyFill="1" applyBorder="1" applyAlignment="1">
      <alignment horizontal="center" vertical="center"/>
    </xf>
    <xf numFmtId="164" fontId="5" fillId="2" borderId="76" xfId="0" applyNumberFormat="1" applyFont="1" applyFill="1" applyBorder="1" applyAlignment="1">
      <alignment vertical="center"/>
    </xf>
    <xf numFmtId="164" fontId="15" fillId="0" borderId="0" xfId="0" applyNumberFormat="1" applyFont="1" applyAlignment="1">
      <alignment vertical="center"/>
    </xf>
    <xf numFmtId="164" fontId="5" fillId="2" borderId="78" xfId="0" applyNumberFormat="1" applyFont="1" applyFill="1" applyBorder="1" applyAlignment="1">
      <alignment horizontal="center"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164" fontId="14" fillId="2" borderId="78" xfId="0" applyNumberFormat="1" applyFont="1" applyFill="1" applyBorder="1" applyAlignment="1">
      <alignment horizontal="center" vertical="center"/>
    </xf>
    <xf numFmtId="0" fontId="39" fillId="2" borderId="4" xfId="0" applyFont="1" applyFill="1" applyBorder="1" applyAlignment="1">
      <alignment horizontal="left" vertical="center"/>
    </xf>
    <xf numFmtId="0" fontId="0" fillId="11" borderId="0" xfId="0" applyFill="1"/>
    <xf numFmtId="8" fontId="5" fillId="12" borderId="38" xfId="0" applyNumberFormat="1" applyFont="1" applyFill="1" applyBorder="1" applyAlignment="1">
      <alignment horizontal="center" vertical="center"/>
    </xf>
    <xf numFmtId="8" fontId="5" fillId="12" borderId="72" xfId="0" applyNumberFormat="1" applyFont="1" applyFill="1" applyBorder="1" applyAlignment="1">
      <alignment horizontal="center" vertical="center"/>
    </xf>
    <xf numFmtId="8" fontId="5" fillId="12" borderId="54" xfId="0" applyNumberFormat="1" applyFont="1" applyFill="1" applyBorder="1" applyAlignment="1">
      <alignment horizontal="center" vertical="center"/>
    </xf>
    <xf numFmtId="8" fontId="40" fillId="0" borderId="0" xfId="0" applyNumberFormat="1" applyFont="1"/>
    <xf numFmtId="166" fontId="15" fillId="0" borderId="0" xfId="0" applyNumberFormat="1" applyFont="1" applyAlignment="1">
      <alignment vertical="center"/>
    </xf>
    <xf numFmtId="0" fontId="15" fillId="0" borderId="0" xfId="0" applyFont="1" applyAlignment="1">
      <alignment horizontal="right" vertical="center"/>
    </xf>
    <xf numFmtId="164" fontId="5" fillId="0" borderId="0" xfId="0" applyNumberFormat="1" applyFont="1" applyAlignment="1">
      <alignment horizontal="center" vertical="center"/>
    </xf>
    <xf numFmtId="8" fontId="15" fillId="0" borderId="0" xfId="0" applyNumberFormat="1" applyFont="1" applyAlignment="1">
      <alignment vertical="center"/>
    </xf>
    <xf numFmtId="167" fontId="15" fillId="0" borderId="0" xfId="0" applyNumberFormat="1" applyFont="1" applyAlignment="1">
      <alignment vertical="center"/>
    </xf>
    <xf numFmtId="164" fontId="5" fillId="11" borderId="0" xfId="0" applyNumberFormat="1" applyFont="1" applyFill="1" applyAlignment="1">
      <alignment horizontal="center" vertical="center"/>
    </xf>
    <xf numFmtId="164" fontId="5" fillId="0" borderId="14" xfId="0" applyNumberFormat="1" applyFont="1" applyBorder="1" applyAlignment="1">
      <alignment horizontal="center" vertical="center"/>
    </xf>
    <xf numFmtId="164" fontId="5" fillId="0" borderId="59" xfId="0" applyNumberFormat="1" applyFont="1" applyBorder="1" applyAlignment="1">
      <alignment horizontal="center" vertical="center"/>
    </xf>
    <xf numFmtId="164" fontId="5" fillId="2" borderId="32" xfId="0" applyNumberFormat="1" applyFont="1" applyFill="1" applyBorder="1" applyAlignment="1">
      <alignment horizontal="center" vertical="center"/>
    </xf>
    <xf numFmtId="9" fontId="2" fillId="3" borderId="32" xfId="2" applyFont="1" applyFill="1" applyBorder="1" applyAlignment="1">
      <alignment horizontal="center" vertical="center"/>
    </xf>
    <xf numFmtId="9" fontId="2" fillId="3" borderId="34" xfId="2" applyFont="1" applyFill="1" applyBorder="1" applyAlignment="1">
      <alignment horizontal="center" vertical="center"/>
    </xf>
    <xf numFmtId="164" fontId="4" fillId="8" borderId="1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2" fillId="3" borderId="32" xfId="0" applyFont="1" applyFill="1" applyBorder="1" applyAlignment="1">
      <alignment vertical="center"/>
    </xf>
    <xf numFmtId="0" fontId="2" fillId="3" borderId="32" xfId="0" applyFont="1" applyFill="1" applyBorder="1" applyAlignment="1">
      <alignment horizontal="center" vertical="center"/>
    </xf>
    <xf numFmtId="0" fontId="4" fillId="8" borderId="15" xfId="0" applyFont="1" applyFill="1" applyBorder="1" applyAlignment="1">
      <alignment vertical="center"/>
    </xf>
    <xf numFmtId="0" fontId="4" fillId="8" borderId="12" xfId="0" applyFont="1" applyFill="1" applyBorder="1" applyAlignment="1">
      <alignment horizontal="center" vertical="center"/>
    </xf>
    <xf numFmtId="0" fontId="4" fillId="8" borderId="12" xfId="0" applyFont="1" applyFill="1" applyBorder="1" applyAlignment="1">
      <alignment vertical="center" wrapText="1"/>
    </xf>
    <xf numFmtId="9" fontId="2" fillId="3" borderId="33" xfId="2" applyFont="1" applyFill="1" applyBorder="1" applyAlignment="1">
      <alignment horizontal="center" vertical="center"/>
    </xf>
    <xf numFmtId="9" fontId="2" fillId="3" borderId="18" xfId="2" applyFont="1" applyFill="1" applyBorder="1" applyAlignment="1">
      <alignment horizontal="center" vertical="center"/>
    </xf>
    <xf numFmtId="0" fontId="8" fillId="0" borderId="25" xfId="0" applyFont="1" applyBorder="1" applyAlignment="1">
      <alignment vertical="center"/>
    </xf>
    <xf numFmtId="164" fontId="8" fillId="12" borderId="79" xfId="0" applyNumberFormat="1" applyFont="1" applyFill="1" applyBorder="1" applyAlignment="1">
      <alignment horizontal="center" vertical="center"/>
    </xf>
    <xf numFmtId="164" fontId="14" fillId="11" borderId="23" xfId="0" applyNumberFormat="1" applyFont="1" applyFill="1" applyBorder="1" applyAlignment="1">
      <alignment vertical="center"/>
    </xf>
    <xf numFmtId="164" fontId="14" fillId="11" borderId="22" xfId="0" applyNumberFormat="1" applyFont="1" applyFill="1" applyBorder="1" applyAlignment="1">
      <alignment vertical="center"/>
    </xf>
    <xf numFmtId="164" fontId="14" fillId="11" borderId="24" xfId="0" applyNumberFormat="1" applyFont="1" applyFill="1" applyBorder="1" applyAlignment="1">
      <alignment horizontal="center" vertical="center"/>
    </xf>
    <xf numFmtId="0" fontId="19" fillId="2" borderId="26" xfId="4" applyFill="1" applyBorder="1" applyAlignment="1">
      <alignment vertical="center"/>
    </xf>
    <xf numFmtId="164" fontId="14" fillId="2" borderId="32"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9" fontId="4" fillId="3" borderId="32" xfId="2" applyFont="1" applyFill="1" applyBorder="1" applyAlignment="1">
      <alignment horizontal="center" vertical="center" wrapText="1"/>
    </xf>
    <xf numFmtId="9" fontId="4" fillId="3" borderId="32" xfId="2" applyFont="1" applyFill="1" applyBorder="1" applyAlignment="1">
      <alignment horizontal="center" vertical="center"/>
    </xf>
    <xf numFmtId="0" fontId="20" fillId="3" borderId="8" xfId="0" applyFont="1" applyFill="1" applyBorder="1" applyAlignment="1">
      <alignment vertical="center"/>
    </xf>
    <xf numFmtId="0" fontId="2" fillId="3" borderId="17" xfId="0" applyFont="1" applyFill="1" applyBorder="1" applyAlignment="1">
      <alignment horizontal="left" vertical="center"/>
    </xf>
    <xf numFmtId="9" fontId="4" fillId="3" borderId="5" xfId="2" applyFont="1" applyFill="1" applyBorder="1" applyAlignment="1">
      <alignment horizontal="center" vertical="center" wrapText="1"/>
    </xf>
    <xf numFmtId="9" fontId="4" fillId="3" borderId="1" xfId="2" applyFont="1" applyFill="1" applyBorder="1" applyAlignment="1">
      <alignment horizontal="center" vertical="center"/>
    </xf>
    <xf numFmtId="9" fontId="4" fillId="3" borderId="3" xfId="2" applyFont="1" applyFill="1" applyBorder="1" applyAlignment="1">
      <alignment horizontal="center" vertical="center"/>
    </xf>
    <xf numFmtId="0" fontId="0" fillId="0" borderId="0" xfId="0" applyAlignment="1">
      <alignment vertical="center" wrapText="1"/>
    </xf>
    <xf numFmtId="164" fontId="8" fillId="2" borderId="1" xfId="0" applyNumberFormat="1" applyFont="1" applyFill="1" applyBorder="1" applyAlignment="1">
      <alignment horizontal="center" vertical="center"/>
    </xf>
    <xf numFmtId="0" fontId="2" fillId="3" borderId="32"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vertical="center"/>
    </xf>
    <xf numFmtId="164" fontId="5" fillId="2" borderId="29" xfId="0" applyNumberFormat="1" applyFont="1" applyFill="1" applyBorder="1" applyAlignment="1">
      <alignment horizontal="center" vertical="center"/>
    </xf>
    <xf numFmtId="8" fontId="8" fillId="12" borderId="31" xfId="0" applyNumberFormat="1" applyFont="1" applyFill="1" applyBorder="1" applyAlignment="1">
      <alignment horizontal="center" vertical="center"/>
    </xf>
    <xf numFmtId="0" fontId="2" fillId="3" borderId="84" xfId="0" applyFont="1" applyFill="1" applyBorder="1" applyAlignment="1">
      <alignment horizontal="left" vertical="center"/>
    </xf>
    <xf numFmtId="0" fontId="2" fillId="3" borderId="85" xfId="0" applyFont="1" applyFill="1" applyBorder="1" applyAlignment="1">
      <alignment vertical="center"/>
    </xf>
    <xf numFmtId="0" fontId="2" fillId="3" borderId="34" xfId="0" applyFont="1" applyFill="1" applyBorder="1" applyAlignment="1">
      <alignment horizontal="center" vertical="center"/>
    </xf>
    <xf numFmtId="0" fontId="2" fillId="3" borderId="84" xfId="0" applyFont="1" applyFill="1" applyBorder="1" applyAlignment="1">
      <alignment vertical="center"/>
    </xf>
    <xf numFmtId="0" fontId="2" fillId="3" borderId="85"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2" xfId="0" applyFont="1" applyFill="1" applyBorder="1" applyAlignment="1">
      <alignment horizontal="left" vertical="center" wrapText="1"/>
    </xf>
    <xf numFmtId="0" fontId="5" fillId="2" borderId="7" xfId="0" applyFont="1" applyFill="1" applyBorder="1" applyAlignment="1">
      <alignment vertical="center" wrapText="1"/>
    </xf>
    <xf numFmtId="0" fontId="2" fillId="3" borderId="31" xfId="0" applyFont="1" applyFill="1" applyBorder="1" applyAlignment="1">
      <alignment horizontal="center" vertical="center"/>
    </xf>
    <xf numFmtId="9" fontId="2" fillId="3" borderId="31" xfId="2" applyFont="1" applyFill="1" applyBorder="1" applyAlignment="1">
      <alignment horizontal="center" vertical="center"/>
    </xf>
    <xf numFmtId="0" fontId="20" fillId="3" borderId="86" xfId="0" applyFont="1" applyFill="1" applyBorder="1" applyAlignment="1">
      <alignment vertical="center"/>
    </xf>
    <xf numFmtId="0" fontId="19" fillId="2" borderId="50" xfId="4" applyFill="1" applyBorder="1" applyAlignment="1">
      <alignment horizontal="left" vertical="center"/>
    </xf>
    <xf numFmtId="0" fontId="19" fillId="2" borderId="0" xfId="4" applyFill="1" applyBorder="1" applyAlignment="1">
      <alignment vertical="center"/>
    </xf>
    <xf numFmtId="0" fontId="5" fillId="2" borderId="87" xfId="0" applyFont="1" applyFill="1" applyBorder="1" applyAlignment="1">
      <alignment vertical="center"/>
    </xf>
    <xf numFmtId="0" fontId="5" fillId="2" borderId="87" xfId="0" applyFont="1" applyFill="1" applyBorder="1" applyAlignment="1">
      <alignment horizontal="center" vertical="center"/>
    </xf>
    <xf numFmtId="0" fontId="5" fillId="2" borderId="87" xfId="0" applyFont="1" applyFill="1" applyBorder="1" applyAlignment="1">
      <alignment vertical="center" wrapText="1"/>
    </xf>
    <xf numFmtId="164" fontId="5" fillId="2" borderId="87" xfId="0" applyNumberFormat="1" applyFont="1" applyFill="1" applyBorder="1" applyAlignment="1">
      <alignment horizontal="center" vertical="center"/>
    </xf>
    <xf numFmtId="0" fontId="19" fillId="2" borderId="83" xfId="4" applyFill="1" applyBorder="1" applyAlignment="1">
      <alignment vertical="center"/>
    </xf>
    <xf numFmtId="0" fontId="0" fillId="11" borderId="0" xfId="0" applyFill="1" applyAlignment="1">
      <alignment vertical="center"/>
    </xf>
    <xf numFmtId="0" fontId="20" fillId="3" borderId="0" xfId="0" applyFont="1" applyFill="1" applyAlignment="1">
      <alignment vertical="center"/>
    </xf>
    <xf numFmtId="0" fontId="14" fillId="0" borderId="88" xfId="0" applyFont="1" applyBorder="1" applyAlignment="1">
      <alignment horizontal="left" vertical="center"/>
    </xf>
    <xf numFmtId="0" fontId="14" fillId="0" borderId="89" xfId="0" applyFont="1" applyBorder="1" applyAlignment="1">
      <alignment vertical="center"/>
    </xf>
    <xf numFmtId="0" fontId="5" fillId="2" borderId="7" xfId="0" applyFont="1" applyFill="1" applyBorder="1" applyAlignment="1">
      <alignment horizontal="center" vertical="center" wrapText="1"/>
    </xf>
    <xf numFmtId="0" fontId="19" fillId="11" borderId="0" xfId="4" applyFill="1"/>
    <xf numFmtId="0" fontId="37"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9" fillId="11" borderId="0" xfId="4" applyFill="1" applyBorder="1" applyAlignment="1">
      <alignment vertical="center"/>
    </xf>
    <xf numFmtId="0" fontId="5" fillId="2" borderId="90" xfId="0" applyFont="1" applyFill="1" applyBorder="1" applyAlignment="1">
      <alignment horizontal="center" vertical="center" wrapText="1"/>
    </xf>
    <xf numFmtId="0" fontId="14" fillId="0" borderId="25" xfId="0" applyFont="1" applyBorder="1" applyAlignment="1">
      <alignment vertical="center"/>
    </xf>
    <xf numFmtId="164" fontId="5" fillId="2" borderId="90" xfId="0" applyNumberFormat="1" applyFont="1" applyFill="1" applyBorder="1" applyAlignment="1">
      <alignment horizontal="center" vertical="center"/>
    </xf>
    <xf numFmtId="9" fontId="2" fillId="3" borderId="79" xfId="2" applyFont="1" applyFill="1" applyBorder="1" applyAlignment="1">
      <alignment horizontal="center" vertical="center"/>
    </xf>
    <xf numFmtId="0" fontId="4" fillId="8" borderId="32" xfId="0" applyFont="1" applyFill="1" applyBorder="1" applyAlignment="1">
      <alignment vertical="center"/>
    </xf>
    <xf numFmtId="0" fontId="4" fillId="8" borderId="32" xfId="0" applyFont="1" applyFill="1" applyBorder="1" applyAlignment="1">
      <alignment horizontal="center" vertical="center"/>
    </xf>
    <xf numFmtId="0" fontId="4" fillId="8" borderId="32" xfId="0" applyFont="1" applyFill="1" applyBorder="1" applyAlignment="1">
      <alignment horizontal="center" vertical="center" wrapText="1"/>
    </xf>
    <xf numFmtId="0" fontId="5" fillId="2" borderId="15" xfId="0" applyFont="1" applyFill="1" applyBorder="1" applyAlignment="1">
      <alignment vertical="center" wrapText="1"/>
    </xf>
    <xf numFmtId="8" fontId="8" fillId="12" borderId="83" xfId="0" applyNumberFormat="1" applyFont="1" applyFill="1" applyBorder="1" applyAlignment="1">
      <alignment horizontal="center" vertical="center"/>
    </xf>
    <xf numFmtId="0" fontId="2" fillId="3" borderId="31" xfId="0" applyFont="1" applyFill="1" applyBorder="1" applyAlignment="1">
      <alignment horizontal="left" vertical="center" wrapText="1"/>
    </xf>
    <xf numFmtId="0" fontId="0" fillId="2" borderId="87" xfId="0" applyFill="1" applyBorder="1" applyAlignment="1">
      <alignment horizontal="center" vertical="center"/>
    </xf>
    <xf numFmtId="0" fontId="2" fillId="3" borderId="17" xfId="0" applyFont="1" applyFill="1" applyBorder="1" applyAlignment="1">
      <alignment horizontal="center" vertical="center" wrapText="1"/>
    </xf>
    <xf numFmtId="0" fontId="4" fillId="11" borderId="30" xfId="0" applyFont="1" applyFill="1" applyBorder="1" applyAlignment="1">
      <alignment vertical="center" wrapText="1"/>
    </xf>
    <xf numFmtId="0" fontId="18" fillId="3" borderId="3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14" fillId="0" borderId="91" xfId="0" applyFont="1" applyBorder="1" applyAlignment="1">
      <alignment vertical="center" wrapText="1"/>
    </xf>
    <xf numFmtId="164" fontId="8" fillId="12" borderId="92" xfId="0" applyNumberFormat="1" applyFont="1" applyFill="1" applyBorder="1" applyAlignment="1">
      <alignment horizontal="center" vertical="center"/>
    </xf>
    <xf numFmtId="0" fontId="19" fillId="2" borderId="0" xfId="4" applyFill="1" applyBorder="1" applyAlignment="1">
      <alignment horizontal="left" vertical="center"/>
    </xf>
    <xf numFmtId="164" fontId="5" fillId="2" borderId="67" xfId="0" applyNumberFormat="1" applyFont="1" applyFill="1" applyBorder="1" applyAlignment="1">
      <alignment horizontal="center" vertical="center"/>
    </xf>
    <xf numFmtId="0" fontId="20" fillId="3" borderId="66" xfId="0" applyFont="1" applyFill="1" applyBorder="1" applyAlignment="1">
      <alignment vertical="center"/>
    </xf>
    <xf numFmtId="0" fontId="20" fillId="3" borderId="9" xfId="0" applyFont="1" applyFill="1" applyBorder="1" applyAlignment="1">
      <alignment vertical="center" wrapText="1"/>
    </xf>
    <xf numFmtId="164" fontId="5" fillId="0" borderId="31" xfId="0" applyNumberFormat="1" applyFont="1" applyBorder="1" applyAlignment="1">
      <alignment horizontal="center" vertical="center"/>
    </xf>
    <xf numFmtId="164" fontId="5" fillId="2" borderId="43" xfId="0" applyNumberFormat="1" applyFont="1" applyFill="1" applyBorder="1" applyAlignment="1">
      <alignment horizontal="center" vertical="center"/>
    </xf>
    <xf numFmtId="0" fontId="20" fillId="3" borderId="58" xfId="0" applyFont="1" applyFill="1" applyBorder="1" applyAlignment="1">
      <alignment vertical="center" wrapText="1"/>
    </xf>
    <xf numFmtId="0" fontId="20" fillId="3" borderId="27" xfId="0" applyFont="1" applyFill="1" applyBorder="1" applyAlignment="1">
      <alignment vertical="center" wrapText="1"/>
    </xf>
    <xf numFmtId="8" fontId="4" fillId="8" borderId="1" xfId="0" applyNumberFormat="1" applyFont="1" applyFill="1" applyBorder="1" applyAlignment="1">
      <alignment horizontal="center" vertical="center" wrapText="1"/>
    </xf>
    <xf numFmtId="164" fontId="5" fillId="2" borderId="93" xfId="0" applyNumberFormat="1" applyFont="1" applyFill="1" applyBorder="1" applyAlignment="1">
      <alignment horizontal="center" vertical="center"/>
    </xf>
    <xf numFmtId="0" fontId="19" fillId="11" borderId="0" xfId="4" applyFill="1" applyBorder="1" applyAlignment="1">
      <alignment horizontal="left" vertical="center"/>
    </xf>
    <xf numFmtId="0" fontId="25" fillId="7" borderId="8" xfId="0" applyFont="1" applyFill="1" applyBorder="1" applyAlignment="1">
      <alignment vertical="center"/>
    </xf>
    <xf numFmtId="0" fontId="25" fillId="7" borderId="9" xfId="0" applyFont="1" applyFill="1" applyBorder="1" applyAlignment="1">
      <alignment vertical="center"/>
    </xf>
    <xf numFmtId="0" fontId="4" fillId="8" borderId="12" xfId="0" applyFont="1" applyFill="1" applyBorder="1" applyAlignment="1">
      <alignment horizontal="left" vertical="center" wrapText="1"/>
    </xf>
    <xf numFmtId="9" fontId="2" fillId="3" borderId="32" xfId="3" applyFont="1" applyFill="1" applyBorder="1" applyAlignment="1">
      <alignment horizontal="center" vertical="center" wrapText="1"/>
    </xf>
    <xf numFmtId="9" fontId="2" fillId="3" borderId="32" xfId="3" applyFont="1" applyFill="1" applyBorder="1" applyAlignment="1">
      <alignment horizontal="center" vertical="center"/>
    </xf>
    <xf numFmtId="164" fontId="5" fillId="2" borderId="20" xfId="0" applyNumberFormat="1" applyFont="1" applyFill="1" applyBorder="1" applyAlignment="1">
      <alignment horizontal="center" vertical="center" wrapText="1"/>
    </xf>
    <xf numFmtId="0" fontId="5" fillId="11" borderId="0" xfId="0" applyFont="1" applyFill="1" applyAlignment="1">
      <alignment horizontal="left" vertical="center" wrapText="1"/>
    </xf>
    <xf numFmtId="0" fontId="5" fillId="11" borderId="0" xfId="0" applyFont="1" applyFill="1" applyAlignment="1">
      <alignment horizontal="center" vertical="center"/>
    </xf>
    <xf numFmtId="0" fontId="5" fillId="2" borderId="90" xfId="0" applyFont="1" applyFill="1" applyBorder="1" applyAlignment="1">
      <alignment vertical="center" wrapText="1"/>
    </xf>
    <xf numFmtId="164" fontId="5" fillId="2" borderId="91" xfId="0" applyNumberFormat="1" applyFont="1" applyFill="1" applyBorder="1" applyAlignment="1">
      <alignment horizontal="center" vertical="center"/>
    </xf>
    <xf numFmtId="164" fontId="5" fillId="2" borderId="94" xfId="0" applyNumberFormat="1" applyFont="1" applyFill="1" applyBorder="1" applyAlignment="1">
      <alignment horizontal="center" vertical="center"/>
    </xf>
    <xf numFmtId="164" fontId="5" fillId="2" borderId="95" xfId="0" applyNumberFormat="1" applyFont="1" applyFill="1" applyBorder="1" applyAlignment="1">
      <alignment horizontal="center" vertical="center"/>
    </xf>
    <xf numFmtId="0" fontId="2" fillId="3" borderId="0" xfId="0" applyFont="1" applyFill="1" applyAlignment="1">
      <alignment vertical="center"/>
    </xf>
    <xf numFmtId="0" fontId="23" fillId="3" borderId="50" xfId="0" applyFont="1" applyFill="1" applyBorder="1" applyAlignment="1">
      <alignment vertical="center"/>
    </xf>
    <xf numFmtId="9" fontId="2" fillId="3" borderId="32" xfId="2"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164" fontId="5" fillId="2" borderId="51"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0" fontId="2" fillId="3" borderId="33" xfId="0" applyFont="1" applyFill="1" applyBorder="1" applyAlignment="1">
      <alignment horizontal="center" vertical="center" wrapText="1"/>
    </xf>
    <xf numFmtId="0" fontId="4" fillId="8" borderId="7" xfId="0" applyFont="1" applyFill="1" applyBorder="1" applyAlignment="1">
      <alignment horizontal="left" vertical="center" wrapText="1"/>
    </xf>
    <xf numFmtId="0" fontId="5" fillId="8" borderId="7" xfId="0" applyFont="1" applyFill="1" applyBorder="1" applyAlignment="1">
      <alignment horizontal="center" vertical="center"/>
    </xf>
    <xf numFmtId="164" fontId="5" fillId="8" borderId="7" xfId="0" applyNumberFormat="1" applyFont="1" applyFill="1" applyBorder="1" applyAlignment="1">
      <alignment horizontal="center" vertical="center"/>
    </xf>
    <xf numFmtId="164" fontId="5" fillId="8" borderId="43" xfId="0" applyNumberFormat="1" applyFont="1" applyFill="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4" fillId="14" borderId="38" xfId="0" applyFont="1" applyFill="1" applyBorder="1" applyAlignment="1">
      <alignment horizontal="center" vertical="center"/>
    </xf>
    <xf numFmtId="0" fontId="2" fillId="13" borderId="32" xfId="0" applyFont="1" applyFill="1" applyBorder="1" applyAlignment="1">
      <alignment vertical="center"/>
    </xf>
    <xf numFmtId="0" fontId="4" fillId="12" borderId="54" xfId="0" applyFont="1" applyFill="1" applyBorder="1" applyAlignment="1">
      <alignment vertical="center"/>
    </xf>
    <xf numFmtId="0" fontId="2" fillId="13" borderId="32" xfId="0" applyFont="1" applyFill="1" applyBorder="1" applyAlignment="1">
      <alignment horizontal="center" vertical="center"/>
    </xf>
    <xf numFmtId="164" fontId="5" fillId="11" borderId="3" xfId="0" applyNumberFormat="1" applyFont="1" applyFill="1" applyBorder="1" applyAlignment="1">
      <alignment horizontal="center" vertical="center"/>
    </xf>
    <xf numFmtId="0" fontId="4" fillId="2" borderId="4" xfId="0" applyFont="1" applyFill="1" applyBorder="1" applyAlignment="1">
      <alignment horizontal="right" vertical="center"/>
    </xf>
    <xf numFmtId="0" fontId="15" fillId="11" borderId="0" xfId="0" applyFont="1" applyFill="1" applyAlignment="1">
      <alignment horizontal="right"/>
    </xf>
    <xf numFmtId="0" fontId="15" fillId="11" borderId="0" xfId="0" applyFont="1" applyFill="1"/>
    <xf numFmtId="0" fontId="4" fillId="2" borderId="1" xfId="0" applyFont="1" applyFill="1" applyBorder="1" applyAlignment="1">
      <alignment vertical="center"/>
    </xf>
    <xf numFmtId="164" fontId="8" fillId="2" borderId="6" xfId="0" applyNumberFormat="1" applyFont="1" applyFill="1" applyBorder="1" applyAlignment="1">
      <alignment horizontal="center" vertical="center"/>
    </xf>
    <xf numFmtId="0" fontId="38" fillId="11" borderId="0" xfId="0" applyFont="1" applyFill="1"/>
    <xf numFmtId="0" fontId="38" fillId="0" borderId="0" xfId="0" applyFont="1"/>
    <xf numFmtId="0" fontId="19" fillId="11" borderId="0" xfId="4" applyFill="1" applyBorder="1"/>
    <xf numFmtId="0" fontId="41" fillId="11" borderId="0" xfId="4" applyFont="1" applyFill="1"/>
    <xf numFmtId="164" fontId="0" fillId="2" borderId="0" xfId="0" applyNumberFormat="1" applyFill="1" applyAlignment="1">
      <alignment vertical="center"/>
    </xf>
    <xf numFmtId="164" fontId="8" fillId="2" borderId="3" xfId="0" applyNumberFormat="1" applyFont="1" applyFill="1" applyBorder="1" applyAlignment="1">
      <alignment horizontal="center" vertical="center"/>
    </xf>
    <xf numFmtId="0" fontId="8" fillId="2" borderId="8" xfId="0" applyFont="1" applyFill="1" applyBorder="1" applyAlignment="1">
      <alignment horizontal="center" vertical="center" wrapText="1"/>
    </xf>
    <xf numFmtId="164" fontId="8" fillId="2" borderId="10" xfId="0" applyNumberFormat="1" applyFont="1" applyFill="1" applyBorder="1" applyAlignment="1">
      <alignment horizontal="center" vertical="center"/>
    </xf>
    <xf numFmtId="0" fontId="4" fillId="2" borderId="4"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4" fontId="5" fillId="2" borderId="75" xfId="0" applyNumberFormat="1" applyFont="1" applyFill="1" applyBorder="1" applyAlignment="1">
      <alignment horizontal="center" vertical="center" wrapText="1"/>
    </xf>
    <xf numFmtId="164" fontId="5" fillId="2" borderId="24" xfId="0" applyNumberFormat="1" applyFont="1" applyFill="1" applyBorder="1" applyAlignment="1">
      <alignment horizontal="center" vertical="center" wrapText="1"/>
    </xf>
    <xf numFmtId="164" fontId="5" fillId="2" borderId="76"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4" fillId="2" borderId="4" xfId="0" applyFont="1" applyFill="1" applyBorder="1" applyAlignment="1">
      <alignment vertical="center" wrapText="1"/>
    </xf>
    <xf numFmtId="164" fontId="5" fillId="2" borderId="5" xfId="0" applyNumberFormat="1" applyFont="1" applyFill="1" applyBorder="1" applyAlignment="1">
      <alignment horizontal="center" vertical="center" wrapText="1"/>
    </xf>
    <xf numFmtId="0" fontId="39" fillId="2" borderId="4" xfId="0" applyFont="1" applyFill="1" applyBorder="1" applyAlignment="1">
      <alignment vertical="center" wrapText="1"/>
    </xf>
    <xf numFmtId="0" fontId="14" fillId="2" borderId="1" xfId="0" applyFont="1" applyFill="1" applyBorder="1" applyAlignment="1">
      <alignment horizontal="center" vertical="center" wrapText="1"/>
    </xf>
    <xf numFmtId="164" fontId="14" fillId="2" borderId="78" xfId="0" applyNumberFormat="1" applyFont="1" applyFill="1" applyBorder="1" applyAlignment="1">
      <alignment horizontal="center" vertical="center" wrapText="1"/>
    </xf>
    <xf numFmtId="164" fontId="5" fillId="2" borderId="78" xfId="0" applyNumberFormat="1" applyFont="1" applyFill="1" applyBorder="1" applyAlignment="1">
      <alignment horizontal="center" vertical="center" wrapText="1"/>
    </xf>
    <xf numFmtId="0" fontId="39" fillId="2" borderId="4" xfId="0" applyFont="1" applyFill="1" applyBorder="1" applyAlignment="1">
      <alignment horizontal="left" vertical="center" wrapText="1"/>
    </xf>
    <xf numFmtId="0" fontId="2" fillId="3" borderId="29" xfId="0" applyFont="1" applyFill="1" applyBorder="1" applyAlignment="1">
      <alignment horizontal="center" vertical="center"/>
    </xf>
    <xf numFmtId="0" fontId="2" fillId="3" borderId="29" xfId="0" applyFont="1" applyFill="1" applyBorder="1" applyAlignment="1">
      <alignment horizontal="center" vertical="center" wrapText="1"/>
    </xf>
    <xf numFmtId="9" fontId="2" fillId="3" borderId="29" xfId="2" applyFont="1" applyFill="1" applyBorder="1" applyAlignment="1">
      <alignment horizontal="center" vertical="center"/>
    </xf>
    <xf numFmtId="0" fontId="4" fillId="8" borderId="23" xfId="0" applyFont="1" applyFill="1" applyBorder="1" applyAlignment="1">
      <alignment vertical="center"/>
    </xf>
    <xf numFmtId="0" fontId="4" fillId="8" borderId="24" xfId="0" applyFont="1" applyFill="1" applyBorder="1" applyAlignment="1">
      <alignment horizontal="center" vertical="center"/>
    </xf>
    <xf numFmtId="0" fontId="4" fillId="8" borderId="24" xfId="0" applyFont="1" applyFill="1" applyBorder="1" applyAlignment="1">
      <alignment vertical="center" wrapText="1"/>
    </xf>
    <xf numFmtId="164" fontId="4" fillId="8" borderId="24" xfId="0" applyNumberFormat="1" applyFont="1" applyFill="1" applyBorder="1" applyAlignment="1">
      <alignment horizontal="center" vertical="center"/>
    </xf>
    <xf numFmtId="164" fontId="4" fillId="8" borderId="22"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164" fontId="5" fillId="2" borderId="96" xfId="0" applyNumberFormat="1" applyFont="1" applyFill="1" applyBorder="1" applyAlignment="1">
      <alignment horizontal="center" vertical="center"/>
    </xf>
    <xf numFmtId="164" fontId="5" fillId="2" borderId="97" xfId="0" applyNumberFormat="1" applyFont="1" applyFill="1" applyBorder="1" applyAlignment="1">
      <alignment horizontal="center" vertical="center"/>
    </xf>
    <xf numFmtId="0" fontId="4" fillId="8" borderId="23" xfId="0" applyFont="1" applyFill="1" applyBorder="1" applyAlignment="1">
      <alignment horizontal="center" vertical="center" wrapText="1"/>
    </xf>
    <xf numFmtId="0" fontId="5" fillId="2" borderId="98" xfId="0" applyFont="1" applyFill="1" applyBorder="1" applyAlignment="1">
      <alignment horizontal="center" vertical="center" wrapText="1"/>
    </xf>
    <xf numFmtId="164" fontId="5" fillId="2" borderId="99" xfId="0" applyNumberFormat="1" applyFont="1" applyFill="1" applyBorder="1" applyAlignment="1">
      <alignment horizontal="center" vertical="center"/>
    </xf>
    <xf numFmtId="164" fontId="5" fillId="2" borderId="100" xfId="0" applyNumberFormat="1" applyFont="1" applyFill="1" applyBorder="1" applyAlignment="1">
      <alignment horizontal="center" vertical="center"/>
    </xf>
    <xf numFmtId="0" fontId="5" fillId="2" borderId="101" xfId="0" applyFont="1" applyFill="1" applyBorder="1" applyAlignment="1">
      <alignment horizontal="center" vertical="center" wrapText="1"/>
    </xf>
    <xf numFmtId="9" fontId="4" fillId="8" borderId="102" xfId="0" applyNumberFormat="1" applyFont="1" applyFill="1" applyBorder="1" applyAlignment="1">
      <alignment horizontal="center" vertical="center" wrapText="1"/>
    </xf>
    <xf numFmtId="9" fontId="4" fillId="8" borderId="45" xfId="0" applyNumberFormat="1" applyFont="1" applyFill="1" applyBorder="1" applyAlignment="1">
      <alignment horizontal="center" vertical="center" wrapText="1"/>
    </xf>
    <xf numFmtId="9" fontId="4" fillId="8" borderId="103" xfId="0" applyNumberFormat="1" applyFont="1" applyFill="1" applyBorder="1" applyAlignment="1">
      <alignment horizontal="center" vertical="center" wrapText="1"/>
    </xf>
    <xf numFmtId="0" fontId="42" fillId="3" borderId="86" xfId="0" applyFont="1" applyFill="1" applyBorder="1" applyAlignment="1">
      <alignment vertical="center"/>
    </xf>
    <xf numFmtId="0" fontId="16" fillId="3" borderId="31" xfId="0" applyFont="1" applyFill="1" applyBorder="1" applyAlignment="1">
      <alignment horizontal="left" vertical="center"/>
    </xf>
    <xf numFmtId="0" fontId="16" fillId="3" borderId="31" xfId="0" applyFont="1" applyFill="1" applyBorder="1" applyAlignment="1">
      <alignment horizontal="center" vertical="center"/>
    </xf>
    <xf numFmtId="9" fontId="16" fillId="3" borderId="31" xfId="2" applyFont="1" applyFill="1" applyBorder="1" applyAlignment="1">
      <alignment horizontal="center" vertical="center"/>
    </xf>
    <xf numFmtId="0" fontId="39" fillId="8" borderId="15" xfId="0" applyFont="1" applyFill="1" applyBorder="1" applyAlignment="1">
      <alignment vertical="center"/>
    </xf>
    <xf numFmtId="0" fontId="39" fillId="8" borderId="12" xfId="0" applyFont="1" applyFill="1" applyBorder="1" applyAlignment="1">
      <alignment horizontal="center" vertical="center"/>
    </xf>
    <xf numFmtId="164" fontId="39" fillId="8" borderId="12" xfId="0" applyNumberFormat="1" applyFont="1" applyFill="1" applyBorder="1" applyAlignment="1">
      <alignment horizontal="center" vertical="center"/>
    </xf>
    <xf numFmtId="164" fontId="39" fillId="8" borderId="13" xfId="0" applyNumberFormat="1" applyFont="1" applyFill="1" applyBorder="1" applyAlignment="1">
      <alignment horizontal="center" vertical="center"/>
    </xf>
    <xf numFmtId="0" fontId="14" fillId="0" borderId="1" xfId="0" applyFont="1" applyBorder="1" applyAlignment="1">
      <alignment vertical="center"/>
    </xf>
    <xf numFmtId="0" fontId="39" fillId="8" borderId="5" xfId="0" applyFont="1" applyFill="1" applyBorder="1" applyAlignment="1">
      <alignment vertical="center"/>
    </xf>
    <xf numFmtId="0" fontId="39" fillId="8" borderId="6" xfId="0" applyFont="1" applyFill="1" applyBorder="1" applyAlignment="1">
      <alignment horizontal="center" vertical="center"/>
    </xf>
    <xf numFmtId="164" fontId="39" fillId="8" borderId="6" xfId="0" applyNumberFormat="1" applyFont="1" applyFill="1" applyBorder="1" applyAlignment="1">
      <alignment horizontal="center" vertical="center"/>
    </xf>
    <xf numFmtId="164" fontId="39" fillId="8" borderId="3"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6" xfId="0" applyFont="1" applyBorder="1" applyAlignment="1">
      <alignment horizontal="center" vertical="center"/>
    </xf>
    <xf numFmtId="0" fontId="39" fillId="8" borderId="1" xfId="0" applyFont="1" applyFill="1" applyBorder="1" applyAlignment="1">
      <alignment vertical="center"/>
    </xf>
    <xf numFmtId="0" fontId="39" fillId="8" borderId="1" xfId="0" applyFont="1" applyFill="1" applyBorder="1" applyAlignment="1">
      <alignment horizontal="center" vertical="center"/>
    </xf>
    <xf numFmtId="0" fontId="39" fillId="8" borderId="1"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164" fontId="14" fillId="2" borderId="6" xfId="0" applyNumberFormat="1" applyFont="1" applyFill="1" applyBorder="1" applyAlignment="1">
      <alignment horizontal="center" vertical="center"/>
    </xf>
    <xf numFmtId="164" fontId="14" fillId="2" borderId="3" xfId="0" applyNumberFormat="1" applyFont="1" applyFill="1" applyBorder="1" applyAlignment="1">
      <alignment horizontal="center" vertical="center"/>
    </xf>
    <xf numFmtId="0" fontId="14" fillId="2" borderId="80" xfId="0" applyFont="1" applyFill="1" applyBorder="1" applyAlignment="1">
      <alignment vertic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5" xfId="0" applyFont="1" applyFill="1" applyBorder="1" applyAlignment="1">
      <alignment vertical="center" wrapText="1"/>
    </xf>
    <xf numFmtId="0" fontId="43" fillId="2" borderId="0" xfId="4" applyFont="1" applyFill="1" applyBorder="1" applyAlignment="1">
      <alignment vertical="center"/>
    </xf>
    <xf numFmtId="0" fontId="16" fillId="3" borderId="32" xfId="0" applyFont="1" applyFill="1" applyBorder="1" applyAlignment="1">
      <alignment horizontal="left" vertical="center" wrapText="1"/>
    </xf>
    <xf numFmtId="0" fontId="16" fillId="3" borderId="32" xfId="0" applyFont="1" applyFill="1" applyBorder="1" applyAlignment="1">
      <alignment horizontal="center" vertical="center"/>
    </xf>
    <xf numFmtId="0" fontId="16" fillId="3" borderId="32" xfId="0" applyFont="1" applyFill="1" applyBorder="1" applyAlignment="1">
      <alignment horizontal="center" vertical="center" wrapText="1"/>
    </xf>
    <xf numFmtId="9" fontId="16" fillId="3" borderId="32" xfId="2" applyFont="1" applyFill="1" applyBorder="1" applyAlignment="1">
      <alignment horizontal="center"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0" fontId="14" fillId="2" borderId="2" xfId="0" applyFont="1" applyFill="1" applyBorder="1" applyAlignment="1">
      <alignment vertical="center" wrapText="1"/>
    </xf>
    <xf numFmtId="0" fontId="43" fillId="2" borderId="0" xfId="4" applyFont="1" applyFill="1" applyAlignment="1">
      <alignment vertical="center"/>
    </xf>
    <xf numFmtId="164" fontId="14" fillId="2" borderId="29" xfId="0" applyNumberFormat="1" applyFont="1" applyFill="1" applyBorder="1" applyAlignment="1">
      <alignment horizontal="center" vertical="center"/>
    </xf>
    <xf numFmtId="164" fontId="14" fillId="2" borderId="40" xfId="0" applyNumberFormat="1" applyFont="1" applyFill="1" applyBorder="1" applyAlignment="1">
      <alignment horizontal="center" vertical="center"/>
    </xf>
    <xf numFmtId="0" fontId="39" fillId="2" borderId="11" xfId="0" applyFont="1" applyFill="1" applyBorder="1" applyAlignment="1">
      <alignment horizontal="left" vertical="center"/>
    </xf>
    <xf numFmtId="9" fontId="16" fillId="3" borderId="29" xfId="2" applyFont="1" applyFill="1" applyBorder="1" applyAlignment="1">
      <alignment horizontal="center" vertical="center"/>
    </xf>
    <xf numFmtId="0" fontId="14" fillId="2" borderId="7" xfId="0" applyFont="1" applyFill="1" applyBorder="1" applyAlignment="1">
      <alignment vertical="center"/>
    </xf>
    <xf numFmtId="0" fontId="14" fillId="2" borderId="7" xfId="0" applyFont="1" applyFill="1" applyBorder="1" applyAlignment="1">
      <alignment horizontal="center" vertical="center"/>
    </xf>
    <xf numFmtId="164" fontId="14" fillId="2" borderId="7" xfId="0" applyNumberFormat="1" applyFont="1" applyFill="1" applyBorder="1" applyAlignment="1">
      <alignment horizontal="center" vertical="center"/>
    </xf>
    <xf numFmtId="164" fontId="39" fillId="8" borderId="47" xfId="0" applyNumberFormat="1" applyFont="1" applyFill="1" applyBorder="1" applyAlignment="1">
      <alignment horizontal="center" vertical="center"/>
    </xf>
    <xf numFmtId="164" fontId="14" fillId="2" borderId="47" xfId="0" applyNumberFormat="1" applyFont="1" applyFill="1" applyBorder="1" applyAlignment="1">
      <alignment horizontal="center" vertical="center"/>
    </xf>
    <xf numFmtId="0" fontId="5" fillId="2" borderId="5" xfId="0" applyFont="1" applyFill="1" applyBorder="1" applyAlignment="1">
      <alignment vertical="center"/>
    </xf>
    <xf numFmtId="0" fontId="42" fillId="3" borderId="0" xfId="0" applyFont="1" applyFill="1" applyAlignment="1">
      <alignment vertical="center"/>
    </xf>
    <xf numFmtId="0" fontId="16" fillId="3" borderId="32" xfId="0" applyFont="1" applyFill="1" applyBorder="1" applyAlignment="1">
      <alignment horizontal="left" vertical="center"/>
    </xf>
    <xf numFmtId="0" fontId="14" fillId="0" borderId="2" xfId="0" applyFont="1" applyBorder="1" applyAlignment="1">
      <alignment horizontal="center" vertical="center"/>
    </xf>
    <xf numFmtId="0" fontId="14" fillId="0" borderId="5" xfId="0" applyFont="1" applyBorder="1" applyAlignment="1">
      <alignment vertical="center"/>
    </xf>
    <xf numFmtId="164" fontId="39" fillId="8" borderId="9" xfId="0" applyNumberFormat="1" applyFont="1" applyFill="1" applyBorder="1" applyAlignment="1">
      <alignment horizontal="center" vertical="center"/>
    </xf>
    <xf numFmtId="164" fontId="14" fillId="11" borderId="33" xfId="0" applyNumberFormat="1" applyFont="1" applyFill="1" applyBorder="1" applyAlignment="1">
      <alignment horizontal="center" vertical="center"/>
    </xf>
    <xf numFmtId="164" fontId="14" fillId="11" borderId="79" xfId="0" applyNumberFormat="1" applyFont="1" applyFill="1" applyBorder="1" applyAlignment="1">
      <alignment horizontal="center" vertical="center"/>
    </xf>
    <xf numFmtId="164" fontId="14" fillId="11" borderId="34"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9" fillId="8" borderId="8" xfId="0" applyFont="1" applyFill="1" applyBorder="1" applyAlignment="1">
      <alignment horizontal="center" vertical="center" wrapText="1"/>
    </xf>
    <xf numFmtId="164" fontId="39" fillId="8" borderId="10" xfId="0" applyNumberFormat="1" applyFont="1" applyFill="1" applyBorder="1" applyAlignment="1">
      <alignment horizontal="center" vertical="center"/>
    </xf>
    <xf numFmtId="0" fontId="14" fillId="12" borderId="20" xfId="0" applyFont="1" applyFill="1" applyBorder="1" applyAlignment="1">
      <alignment horizontal="center" vertical="center"/>
    </xf>
    <xf numFmtId="0" fontId="14" fillId="12" borderId="89" xfId="0" applyFont="1" applyFill="1" applyBorder="1" applyAlignment="1">
      <alignment horizontal="center" vertical="center"/>
    </xf>
    <xf numFmtId="0" fontId="5" fillId="2" borderId="23" xfId="0" applyFont="1" applyFill="1" applyBorder="1" applyAlignment="1">
      <alignment horizontal="center" vertical="center" wrapText="1"/>
    </xf>
    <xf numFmtId="9" fontId="2" fillId="3" borderId="88" xfId="2" applyFont="1" applyFill="1" applyBorder="1" applyAlignment="1">
      <alignment horizontal="center" vertical="center"/>
    </xf>
    <xf numFmtId="164" fontId="5" fillId="2" borderId="97" xfId="0" applyNumberFormat="1" applyFont="1" applyFill="1" applyBorder="1" applyAlignment="1">
      <alignment horizontal="center" vertical="center" wrapText="1"/>
    </xf>
    <xf numFmtId="0" fontId="4" fillId="8" borderId="106" xfId="0" applyFont="1" applyFill="1" applyBorder="1" applyAlignment="1">
      <alignment vertical="center"/>
    </xf>
    <xf numFmtId="0" fontId="4" fillId="8" borderId="107" xfId="0" applyFont="1" applyFill="1" applyBorder="1" applyAlignment="1">
      <alignment vertical="center"/>
    </xf>
    <xf numFmtId="0" fontId="4" fillId="8" borderId="108" xfId="0" applyFont="1" applyFill="1" applyBorder="1" applyAlignment="1">
      <alignment vertical="center"/>
    </xf>
    <xf numFmtId="0" fontId="4" fillId="8" borderId="0" xfId="0" applyFont="1" applyFill="1" applyAlignment="1">
      <alignment vertical="center"/>
    </xf>
    <xf numFmtId="0" fontId="4" fillId="8" borderId="14" xfId="0" applyFont="1" applyFill="1" applyBorder="1" applyAlignment="1">
      <alignment vertical="center"/>
    </xf>
    <xf numFmtId="0" fontId="4" fillId="8" borderId="6" xfId="0" applyFont="1" applyFill="1" applyBorder="1" applyAlignment="1">
      <alignment vertical="center"/>
    </xf>
    <xf numFmtId="164" fontId="5" fillId="8" borderId="23" xfId="0" applyNumberFormat="1" applyFont="1" applyFill="1" applyBorder="1" applyAlignment="1">
      <alignment horizontal="center" vertical="center"/>
    </xf>
    <xf numFmtId="164" fontId="5" fillId="8" borderId="22" xfId="0" applyNumberFormat="1" applyFont="1" applyFill="1" applyBorder="1" applyAlignment="1">
      <alignment horizontal="center" vertical="center"/>
    </xf>
    <xf numFmtId="164" fontId="8" fillId="12" borderId="113" xfId="0" applyNumberFormat="1" applyFont="1" applyFill="1" applyBorder="1" applyAlignment="1">
      <alignment horizontal="center" vertical="center"/>
    </xf>
    <xf numFmtId="164" fontId="8" fillId="12" borderId="114" xfId="0" applyNumberFormat="1" applyFont="1" applyFill="1" applyBorder="1" applyAlignment="1">
      <alignment horizontal="center" vertical="center"/>
    </xf>
    <xf numFmtId="0" fontId="2" fillId="13" borderId="53" xfId="0" applyFont="1" applyFill="1" applyBorder="1" applyAlignment="1">
      <alignment horizontal="center" vertical="center" wrapText="1"/>
    </xf>
    <xf numFmtId="0" fontId="4" fillId="14" borderId="36" xfId="0" applyFont="1" applyFill="1" applyBorder="1" applyAlignment="1">
      <alignment horizontal="center" vertical="center" wrapText="1"/>
    </xf>
    <xf numFmtId="0" fontId="2" fillId="13" borderId="38" xfId="0" applyFont="1" applyFill="1" applyBorder="1" applyAlignment="1">
      <alignment horizontal="center" vertical="center"/>
    </xf>
    <xf numFmtId="0" fontId="4" fillId="14" borderId="53" xfId="0" applyFont="1" applyFill="1" applyBorder="1" applyAlignment="1">
      <alignment vertical="center"/>
    </xf>
    <xf numFmtId="0" fontId="5" fillId="12" borderId="38" xfId="0" applyFont="1" applyFill="1" applyBorder="1" applyAlignment="1">
      <alignment vertical="center" wrapText="1"/>
    </xf>
    <xf numFmtId="0" fontId="4" fillId="14" borderId="38" xfId="0" applyFont="1" applyFill="1" applyBorder="1" applyAlignment="1">
      <alignment vertical="center"/>
    </xf>
    <xf numFmtId="0" fontId="4" fillId="14" borderId="56" xfId="0" applyFont="1" applyFill="1" applyBorder="1" applyAlignment="1">
      <alignment horizontal="center" vertical="center" wrapText="1"/>
    </xf>
    <xf numFmtId="0" fontId="4" fillId="14" borderId="57" xfId="0" applyFont="1" applyFill="1" applyBorder="1" applyAlignment="1">
      <alignment horizontal="center" vertical="center"/>
    </xf>
    <xf numFmtId="0" fontId="4" fillId="14" borderId="53" xfId="0" applyFont="1" applyFill="1" applyBorder="1" applyAlignment="1">
      <alignment horizontal="center" vertical="center"/>
    </xf>
    <xf numFmtId="0" fontId="5" fillId="12" borderId="38" xfId="0" applyFont="1" applyFill="1" applyBorder="1" applyAlignment="1">
      <alignment vertical="center"/>
    </xf>
    <xf numFmtId="0" fontId="5" fillId="12" borderId="38" xfId="0" applyFont="1" applyFill="1" applyBorder="1" applyAlignment="1">
      <alignment horizontal="center" vertical="center"/>
    </xf>
    <xf numFmtId="0" fontId="5" fillId="12" borderId="56" xfId="0" applyFont="1" applyFill="1" applyBorder="1" applyAlignment="1">
      <alignment horizontal="center" vertical="center" wrapText="1"/>
    </xf>
    <xf numFmtId="8" fontId="5" fillId="12" borderId="57" xfId="0" applyNumberFormat="1" applyFont="1" applyFill="1" applyBorder="1" applyAlignment="1">
      <alignment horizontal="center" vertical="center"/>
    </xf>
    <xf numFmtId="0" fontId="5" fillId="12" borderId="53" xfId="0" applyFont="1" applyFill="1" applyBorder="1" applyAlignment="1">
      <alignment horizontal="center" vertical="center"/>
    </xf>
    <xf numFmtId="0" fontId="5" fillId="12" borderId="57" xfId="0" applyFont="1" applyFill="1" applyBorder="1" applyAlignment="1">
      <alignment horizontal="center" vertical="center"/>
    </xf>
    <xf numFmtId="0" fontId="4" fillId="14" borderId="38" xfId="0" applyFont="1" applyFill="1" applyBorder="1" applyAlignment="1">
      <alignment horizontal="center" vertical="center" wrapText="1"/>
    </xf>
    <xf numFmtId="0" fontId="2" fillId="13" borderId="38" xfId="0" applyFont="1" applyFill="1" applyBorder="1" applyAlignment="1">
      <alignment horizontal="center" vertical="center" wrapText="1"/>
    </xf>
    <xf numFmtId="164" fontId="5" fillId="2" borderId="40" xfId="0" applyNumberFormat="1" applyFont="1" applyFill="1" applyBorder="1" applyAlignment="1">
      <alignment horizontal="center" vertical="center" wrapText="1"/>
    </xf>
    <xf numFmtId="0" fontId="2" fillId="13" borderId="32" xfId="0" applyFont="1" applyFill="1" applyBorder="1" applyAlignment="1">
      <alignment horizontal="left" vertical="center" wrapText="1"/>
    </xf>
    <xf numFmtId="0" fontId="2" fillId="13" borderId="32" xfId="0" applyFont="1" applyFill="1" applyBorder="1" applyAlignment="1">
      <alignment horizontal="center" vertical="center" wrapText="1"/>
    </xf>
    <xf numFmtId="9" fontId="2" fillId="13" borderId="32" xfId="0" applyNumberFormat="1" applyFont="1" applyFill="1" applyBorder="1" applyAlignment="1">
      <alignment horizontal="center" vertical="center"/>
    </xf>
    <xf numFmtId="0" fontId="4" fillId="12" borderId="115" xfId="0" applyFont="1" applyFill="1" applyBorder="1" applyAlignment="1">
      <alignment horizontal="left" vertical="center" wrapText="1"/>
    </xf>
    <xf numFmtId="8" fontId="5" fillId="12" borderId="113" xfId="0" applyNumberFormat="1" applyFont="1" applyFill="1" applyBorder="1" applyAlignment="1">
      <alignment horizontal="center" vertical="center"/>
    </xf>
    <xf numFmtId="0" fontId="19" fillId="12" borderId="0" xfId="4" applyFill="1" applyAlignment="1">
      <alignment vertical="center"/>
    </xf>
    <xf numFmtId="0" fontId="5" fillId="12" borderId="0" xfId="0" applyFont="1" applyFill="1" applyAlignment="1">
      <alignment horizontal="left" vertical="center" wrapText="1"/>
    </xf>
    <xf numFmtId="0" fontId="5" fillId="12" borderId="0" xfId="0" applyFont="1" applyFill="1" applyAlignment="1">
      <alignment horizontal="center" vertical="center"/>
    </xf>
    <xf numFmtId="0" fontId="45" fillId="12" borderId="0" xfId="0" applyFont="1" applyFill="1" applyAlignment="1">
      <alignment vertical="center"/>
    </xf>
    <xf numFmtId="0" fontId="4" fillId="13" borderId="17" xfId="0" applyFont="1" applyFill="1" applyBorder="1" applyAlignment="1">
      <alignment horizontal="left" vertical="center" wrapText="1"/>
    </xf>
    <xf numFmtId="0" fontId="4" fillId="13" borderId="17" xfId="0" applyFont="1" applyFill="1" applyBorder="1" applyAlignment="1">
      <alignment horizontal="center" vertical="center"/>
    </xf>
    <xf numFmtId="0" fontId="37" fillId="13" borderId="17" xfId="0" applyFont="1" applyFill="1" applyBorder="1" applyAlignment="1">
      <alignment horizontal="center" vertical="center" wrapText="1"/>
    </xf>
    <xf numFmtId="9" fontId="4" fillId="13" borderId="17" xfId="0" applyNumberFormat="1" applyFont="1" applyFill="1" applyBorder="1" applyAlignment="1">
      <alignment horizontal="center" vertical="center"/>
    </xf>
    <xf numFmtId="0" fontId="1" fillId="2" borderId="0" xfId="0" applyFont="1" applyFill="1" applyAlignment="1">
      <alignment vertical="center"/>
    </xf>
    <xf numFmtId="0" fontId="1" fillId="11" borderId="0" xfId="0" applyFont="1" applyFill="1" applyAlignment="1">
      <alignment vertical="center"/>
    </xf>
    <xf numFmtId="164" fontId="1" fillId="11" borderId="0" xfId="0" applyNumberFormat="1" applyFont="1" applyFill="1" applyAlignment="1">
      <alignment vertical="center"/>
    </xf>
    <xf numFmtId="0" fontId="1" fillId="0" borderId="0" xfId="0" applyFont="1" applyAlignment="1">
      <alignment vertical="center"/>
    </xf>
    <xf numFmtId="0" fontId="39" fillId="2" borderId="0" xfId="0" applyFont="1" applyFill="1" applyAlignment="1">
      <alignment horizontal="left" vertical="center"/>
    </xf>
    <xf numFmtId="0" fontId="5" fillId="12" borderId="56" xfId="0" applyFont="1" applyFill="1" applyBorder="1" applyAlignment="1">
      <alignment vertical="center"/>
    </xf>
    <xf numFmtId="0" fontId="5" fillId="12" borderId="53" xfId="0" applyFont="1" applyFill="1" applyBorder="1" applyAlignment="1">
      <alignment vertical="center"/>
    </xf>
    <xf numFmtId="0" fontId="2" fillId="13" borderId="32" xfId="0" applyFont="1" applyFill="1" applyBorder="1" applyAlignment="1">
      <alignment horizontal="left" vertical="center"/>
    </xf>
    <xf numFmtId="0" fontId="5" fillId="12" borderId="117" xfId="0" applyFont="1" applyFill="1" applyBorder="1" applyAlignment="1">
      <alignment vertical="center" wrapText="1"/>
    </xf>
    <xf numFmtId="0" fontId="4" fillId="14" borderId="118" xfId="0" applyFont="1" applyFill="1" applyBorder="1" applyAlignment="1">
      <alignment vertical="center"/>
    </xf>
    <xf numFmtId="0" fontId="4" fillId="14" borderId="55" xfId="0" applyFont="1" applyFill="1" applyBorder="1" applyAlignment="1">
      <alignment horizontal="center" vertical="center"/>
    </xf>
    <xf numFmtId="0" fontId="4" fillId="14" borderId="55" xfId="0" applyFont="1" applyFill="1" applyBorder="1" applyAlignment="1">
      <alignment vertical="center" wrapText="1"/>
    </xf>
    <xf numFmtId="0" fontId="5" fillId="12" borderId="53" xfId="0" applyFont="1" applyFill="1" applyBorder="1" applyAlignment="1">
      <alignment horizontal="center" vertical="center" wrapText="1"/>
    </xf>
    <xf numFmtId="0" fontId="5" fillId="12" borderId="72" xfId="0" applyFont="1" applyFill="1" applyBorder="1" applyAlignment="1">
      <alignment horizontal="center" vertical="center"/>
    </xf>
    <xf numFmtId="0" fontId="5" fillId="12" borderId="72" xfId="0" applyFont="1" applyFill="1" applyBorder="1" applyAlignment="1">
      <alignment vertical="center" wrapText="1"/>
    </xf>
    <xf numFmtId="8" fontId="5" fillId="12" borderId="31" xfId="0" applyNumberFormat="1" applyFont="1" applyFill="1" applyBorder="1" applyAlignment="1">
      <alignment horizontal="center" vertical="center"/>
    </xf>
    <xf numFmtId="0" fontId="5" fillId="12" borderId="17" xfId="0" applyFont="1" applyFill="1" applyBorder="1" applyAlignment="1">
      <alignment vertical="center" wrapText="1"/>
    </xf>
    <xf numFmtId="8" fontId="5" fillId="12" borderId="55" xfId="0" applyNumberFormat="1" applyFont="1" applyFill="1" applyBorder="1" applyAlignment="1">
      <alignment horizontal="center" vertical="center"/>
    </xf>
    <xf numFmtId="0" fontId="5" fillId="12" borderId="38" xfId="0" applyFont="1" applyFill="1" applyBorder="1" applyAlignment="1">
      <alignment horizontal="left" vertical="center" wrapText="1"/>
    </xf>
    <xf numFmtId="0" fontId="4" fillId="12" borderId="115" xfId="0" applyFont="1" applyFill="1" applyBorder="1" applyAlignment="1">
      <alignment horizontal="left" vertical="center"/>
    </xf>
    <xf numFmtId="0" fontId="18" fillId="13" borderId="32" xfId="0" applyFont="1" applyFill="1" applyBorder="1" applyAlignment="1">
      <alignment horizontal="center" vertical="center" wrapText="1"/>
    </xf>
    <xf numFmtId="0" fontId="5" fillId="12" borderId="72" xfId="0" applyFont="1" applyFill="1" applyBorder="1" applyAlignment="1">
      <alignment vertical="center"/>
    </xf>
    <xf numFmtId="9" fontId="4" fillId="13" borderId="32" xfId="0" applyNumberFormat="1" applyFont="1" applyFill="1" applyBorder="1" applyAlignment="1">
      <alignment horizontal="center" vertical="center" wrapText="1"/>
    </xf>
    <xf numFmtId="9" fontId="4" fillId="13" borderId="32" xfId="0" applyNumberFormat="1" applyFont="1" applyFill="1" applyBorder="1" applyAlignment="1">
      <alignment horizontal="center" vertical="center"/>
    </xf>
    <xf numFmtId="0" fontId="5" fillId="12" borderId="38" xfId="0" applyFont="1" applyFill="1" applyBorder="1" applyAlignment="1">
      <alignment horizontal="left" vertical="center"/>
    </xf>
    <xf numFmtId="0" fontId="5" fillId="14" borderId="38" xfId="0" applyFont="1" applyFill="1" applyBorder="1" applyAlignment="1">
      <alignment horizontal="center" vertical="center"/>
    </xf>
    <xf numFmtId="0" fontId="4" fillId="12" borderId="38" xfId="0" applyFont="1" applyFill="1" applyBorder="1" applyAlignment="1">
      <alignment horizontal="center" vertical="center"/>
    </xf>
    <xf numFmtId="0" fontId="2" fillId="13" borderId="33" xfId="0" applyFont="1" applyFill="1" applyBorder="1" applyAlignment="1">
      <alignment horizontal="center" vertical="center" wrapText="1"/>
    </xf>
    <xf numFmtId="0" fontId="5" fillId="12" borderId="0" xfId="0" applyFont="1" applyFill="1" applyAlignment="1">
      <alignment vertical="center"/>
    </xf>
    <xf numFmtId="0" fontId="5" fillId="12" borderId="0" xfId="0" applyFont="1" applyFill="1" applyAlignment="1">
      <alignment vertical="center" wrapText="1"/>
    </xf>
    <xf numFmtId="8" fontId="8" fillId="12" borderId="32" xfId="0" applyNumberFormat="1" applyFont="1" applyFill="1" applyBorder="1" applyAlignment="1">
      <alignment horizontal="center" vertical="center"/>
    </xf>
    <xf numFmtId="0" fontId="8" fillId="2" borderId="32" xfId="0" applyFont="1" applyFill="1" applyBorder="1" applyAlignment="1">
      <alignment vertical="center"/>
    </xf>
    <xf numFmtId="0" fontId="8" fillId="2" borderId="32" xfId="0" applyFont="1" applyFill="1" applyBorder="1" applyAlignment="1">
      <alignment horizontal="center" vertical="center"/>
    </xf>
    <xf numFmtId="0" fontId="8" fillId="2" borderId="32" xfId="0" applyFont="1" applyFill="1" applyBorder="1" applyAlignment="1">
      <alignment vertical="center" wrapText="1"/>
    </xf>
    <xf numFmtId="164" fontId="8" fillId="2" borderId="32" xfId="0" applyNumberFormat="1" applyFont="1" applyFill="1" applyBorder="1" applyAlignment="1">
      <alignment horizontal="center" vertical="center"/>
    </xf>
    <xf numFmtId="0" fontId="4" fillId="2" borderId="50" xfId="0" applyFont="1" applyFill="1" applyBorder="1" applyAlignment="1">
      <alignment horizontal="left" vertical="center" wrapText="1"/>
    </xf>
    <xf numFmtId="164" fontId="4" fillId="8" borderId="6" xfId="0" applyNumberFormat="1" applyFont="1" applyFill="1" applyBorder="1" applyAlignment="1">
      <alignment horizontal="centerContinuous" vertical="center"/>
    </xf>
    <xf numFmtId="0" fontId="4" fillId="12" borderId="19" xfId="0" applyFont="1" applyFill="1" applyBorder="1" applyAlignment="1">
      <alignment horizontal="left" vertical="center"/>
    </xf>
    <xf numFmtId="0" fontId="5" fillId="12" borderId="19" xfId="0" applyFont="1" applyFill="1" applyBorder="1" applyAlignment="1">
      <alignment vertical="center"/>
    </xf>
    <xf numFmtId="0" fontId="29" fillId="5" borderId="28" xfId="0" applyFont="1" applyFill="1" applyBorder="1" applyAlignment="1">
      <alignment horizontal="center" vertical="center"/>
    </xf>
    <xf numFmtId="0" fontId="29" fillId="5" borderId="24" xfId="0" applyFont="1" applyFill="1" applyBorder="1" applyAlignment="1">
      <alignment horizontal="center" vertical="center"/>
    </xf>
    <xf numFmtId="0" fontId="0" fillId="0" borderId="58" xfId="0" applyBorder="1" applyAlignment="1">
      <alignment vertical="center"/>
    </xf>
    <xf numFmtId="8" fontId="5" fillId="0" borderId="31" xfId="0" applyNumberFormat="1" applyFont="1" applyBorder="1" applyAlignment="1">
      <alignment horizontal="center" vertical="center"/>
    </xf>
    <xf numFmtId="8" fontId="5" fillId="12" borderId="123" xfId="0" applyNumberFormat="1" applyFont="1" applyFill="1" applyBorder="1" applyAlignment="1">
      <alignment horizontal="center" vertical="center"/>
    </xf>
    <xf numFmtId="2" fontId="4" fillId="2" borderId="50" xfId="0" applyNumberFormat="1" applyFont="1" applyFill="1" applyBorder="1" applyAlignment="1">
      <alignment horizontal="left" vertical="center"/>
    </xf>
    <xf numFmtId="164" fontId="8" fillId="2" borderId="7" xfId="0" applyNumberFormat="1" applyFont="1" applyFill="1" applyBorder="1" applyAlignment="1">
      <alignment horizontal="center" vertical="center"/>
    </xf>
    <xf numFmtId="0" fontId="5" fillId="0" borderId="4" xfId="0" applyFont="1" applyBorder="1" applyAlignment="1">
      <alignment vertical="center" wrapText="1"/>
    </xf>
    <xf numFmtId="0" fontId="5" fillId="0" borderId="35" xfId="0" applyFont="1" applyBorder="1" applyAlignment="1">
      <alignment horizontal="center" vertical="center"/>
    </xf>
    <xf numFmtId="0" fontId="5" fillId="0" borderId="32" xfId="0" applyFont="1" applyBorder="1" applyAlignment="1">
      <alignment vertical="center" wrapText="1"/>
    </xf>
    <xf numFmtId="0" fontId="16" fillId="8" borderId="17" xfId="0" applyFont="1" applyFill="1" applyBorder="1" applyAlignment="1">
      <alignment vertical="center"/>
    </xf>
    <xf numFmtId="0" fontId="2" fillId="3" borderId="124" xfId="0" applyFont="1" applyFill="1" applyBorder="1" applyAlignment="1">
      <alignment horizontal="center" vertical="center" wrapText="1"/>
    </xf>
    <xf numFmtId="9" fontId="2" fillId="3" borderId="17" xfId="0" applyNumberFormat="1" applyFont="1" applyFill="1" applyBorder="1" applyAlignment="1">
      <alignment horizontal="center" vertical="center" wrapText="1"/>
    </xf>
    <xf numFmtId="9" fontId="2" fillId="3" borderId="125" xfId="2" applyFont="1" applyFill="1" applyBorder="1" applyAlignment="1">
      <alignment horizontal="center" vertical="center" wrapText="1"/>
    </xf>
    <xf numFmtId="0" fontId="5" fillId="2" borderId="17" xfId="0" applyFont="1" applyFill="1" applyBorder="1" applyAlignment="1">
      <alignment horizontal="left" vertical="center"/>
    </xf>
    <xf numFmtId="0" fontId="5" fillId="0" borderId="17" xfId="0" applyFont="1" applyBorder="1" applyAlignment="1">
      <alignment horizontal="center" vertical="center" wrapText="1"/>
    </xf>
    <xf numFmtId="0" fontId="5" fillId="2" borderId="17" xfId="0" applyFont="1" applyFill="1" applyBorder="1" applyAlignment="1">
      <alignment horizontal="left" vertical="center" wrapText="1"/>
    </xf>
    <xf numFmtId="164" fontId="5" fillId="0" borderId="17" xfId="0" applyNumberFormat="1" applyFont="1" applyBorder="1" applyAlignment="1">
      <alignment horizontal="center" vertical="center" wrapText="1"/>
    </xf>
    <xf numFmtId="0" fontId="4" fillId="8" borderId="23" xfId="0" applyFont="1" applyFill="1" applyBorder="1" applyAlignment="1">
      <alignment horizontal="left" vertical="center"/>
    </xf>
    <xf numFmtId="0" fontId="4" fillId="8" borderId="24" xfId="0" applyFont="1" applyFill="1" applyBorder="1" applyAlignment="1">
      <alignment horizontal="center" vertical="center" wrapText="1"/>
    </xf>
    <xf numFmtId="0" fontId="4" fillId="8" borderId="24" xfId="0" applyFont="1" applyFill="1" applyBorder="1" applyAlignment="1">
      <alignment horizontal="left" vertical="center" wrapText="1"/>
    </xf>
    <xf numFmtId="164" fontId="4" fillId="8" borderId="24" xfId="0" applyNumberFormat="1" applyFont="1" applyFill="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2" fillId="3" borderId="18" xfId="0" applyFont="1" applyFill="1" applyBorder="1" applyAlignment="1">
      <alignment horizontal="left" vertical="center"/>
    </xf>
    <xf numFmtId="0" fontId="2" fillId="3" borderId="18" xfId="0" applyFont="1" applyFill="1" applyBorder="1" applyAlignment="1">
      <alignment horizontal="center" vertical="center" wrapText="1"/>
    </xf>
    <xf numFmtId="0" fontId="2" fillId="3" borderId="126" xfId="0" applyFont="1" applyFill="1" applyBorder="1" applyAlignment="1">
      <alignment horizontal="center" vertical="center" wrapText="1"/>
    </xf>
    <xf numFmtId="9" fontId="2" fillId="3" borderId="18" xfId="0" applyNumberFormat="1" applyFont="1" applyFill="1" applyBorder="1" applyAlignment="1">
      <alignment horizontal="center" vertical="center" wrapText="1"/>
    </xf>
    <xf numFmtId="9" fontId="2" fillId="3" borderId="127" xfId="2" applyFont="1" applyFill="1" applyBorder="1" applyAlignment="1">
      <alignment horizontal="center" vertical="center" wrapText="1"/>
    </xf>
    <xf numFmtId="0" fontId="0" fillId="0" borderId="35" xfId="0" applyBorder="1" applyAlignment="1">
      <alignment vertical="center"/>
    </xf>
    <xf numFmtId="8" fontId="5" fillId="2" borderId="1" xfId="0" applyNumberFormat="1" applyFont="1" applyFill="1" applyBorder="1" applyAlignment="1">
      <alignment vertical="center"/>
    </xf>
    <xf numFmtId="0" fontId="5" fillId="2" borderId="32" xfId="0" applyFont="1" applyFill="1" applyBorder="1" applyAlignment="1">
      <alignment vertical="center"/>
    </xf>
    <xf numFmtId="0" fontId="5" fillId="2" borderId="32" xfId="0" applyFont="1" applyFill="1" applyBorder="1" applyAlignment="1">
      <alignment horizontal="center" vertical="center"/>
    </xf>
    <xf numFmtId="164" fontId="5" fillId="2" borderId="34" xfId="0" applyNumberFormat="1" applyFont="1" applyFill="1" applyBorder="1" applyAlignment="1">
      <alignment horizontal="center" vertical="center"/>
    </xf>
    <xf numFmtId="9" fontId="2" fillId="3" borderId="5" xfId="2" applyFont="1" applyFill="1" applyBorder="1" applyAlignment="1">
      <alignment horizontal="center" vertical="center"/>
    </xf>
    <xf numFmtId="164" fontId="5" fillId="2" borderId="32" xfId="0" applyNumberFormat="1" applyFont="1" applyFill="1" applyBorder="1" applyAlignment="1">
      <alignment horizontal="center" vertical="center" wrapText="1"/>
    </xf>
    <xf numFmtId="0" fontId="29" fillId="5" borderId="58" xfId="0" applyFont="1" applyFill="1" applyBorder="1" applyAlignment="1">
      <alignment horizontal="left" vertical="center"/>
    </xf>
    <xf numFmtId="0" fontId="4" fillId="8" borderId="33" xfId="0" applyFont="1" applyFill="1" applyBorder="1" applyAlignment="1">
      <alignment horizontal="center" vertical="center" wrapText="1"/>
    </xf>
    <xf numFmtId="164" fontId="4" fillId="8" borderId="79" xfId="0" applyNumberFormat="1" applyFont="1" applyFill="1" applyBorder="1" applyAlignment="1">
      <alignment horizontal="center" vertical="center"/>
    </xf>
    <xf numFmtId="164" fontId="4" fillId="8" borderId="34" xfId="0" applyNumberFormat="1" applyFont="1" applyFill="1" applyBorder="1" applyAlignment="1">
      <alignment horizontal="center" vertical="center"/>
    </xf>
    <xf numFmtId="0" fontId="4" fillId="8" borderId="5" xfId="0" applyFont="1" applyFill="1" applyBorder="1" applyAlignment="1">
      <alignment horizontal="center" vertical="center"/>
    </xf>
    <xf numFmtId="0" fontId="5" fillId="2" borderId="32" xfId="0" applyFont="1" applyFill="1" applyBorder="1" applyAlignment="1">
      <alignment vertical="center" wrapText="1"/>
    </xf>
    <xf numFmtId="0" fontId="4" fillId="14" borderId="53" xfId="0" applyFont="1" applyFill="1" applyBorder="1" applyAlignment="1">
      <alignment horizontal="center" vertical="center" wrapText="1"/>
    </xf>
    <xf numFmtId="9" fontId="4" fillId="13" borderId="57" xfId="0" applyNumberFormat="1" applyFont="1" applyFill="1" applyBorder="1" applyAlignment="1">
      <alignment horizontal="center" vertical="center" wrapText="1"/>
    </xf>
    <xf numFmtId="8" fontId="5" fillId="0" borderId="32" xfId="0" applyNumberFormat="1" applyFont="1" applyBorder="1" applyAlignment="1">
      <alignment horizontal="center" vertical="center"/>
    </xf>
    <xf numFmtId="8" fontId="5" fillId="0" borderId="34" xfId="0" applyNumberFormat="1" applyFont="1" applyBorder="1" applyAlignment="1">
      <alignment horizontal="center" vertical="center"/>
    </xf>
    <xf numFmtId="0" fontId="5" fillId="12" borderId="118" xfId="0" applyFont="1" applyFill="1" applyBorder="1" applyAlignment="1">
      <alignment vertical="center" wrapText="1"/>
    </xf>
    <xf numFmtId="0" fontId="4" fillId="8" borderId="25" xfId="0" applyFont="1" applyFill="1" applyBorder="1" applyAlignment="1">
      <alignment horizontal="center" vertical="center" wrapText="1"/>
    </xf>
    <xf numFmtId="164" fontId="4" fillId="8" borderId="26" xfId="0" applyNumberFormat="1" applyFont="1" applyFill="1" applyBorder="1" applyAlignment="1">
      <alignment horizontal="center" vertical="center"/>
    </xf>
    <xf numFmtId="164" fontId="4" fillId="8" borderId="21" xfId="0" applyNumberFormat="1" applyFont="1" applyFill="1" applyBorder="1" applyAlignment="1">
      <alignment horizontal="centerContinuous" vertical="center"/>
    </xf>
    <xf numFmtId="9" fontId="4" fillId="13" borderId="56" xfId="0" applyNumberFormat="1" applyFont="1" applyFill="1" applyBorder="1" applyAlignment="1">
      <alignment horizontal="center" vertical="center"/>
    </xf>
    <xf numFmtId="8" fontId="5" fillId="12" borderId="32" xfId="0" applyNumberFormat="1" applyFont="1" applyFill="1" applyBorder="1" applyAlignment="1">
      <alignment horizontal="center" vertical="center"/>
    </xf>
    <xf numFmtId="0" fontId="5" fillId="12" borderId="55" xfId="0" applyFont="1" applyFill="1" applyBorder="1" applyAlignment="1">
      <alignment vertical="center" wrapText="1"/>
    </xf>
    <xf numFmtId="0" fontId="4" fillId="14" borderId="57" xfId="0" applyFont="1" applyFill="1" applyBorder="1" applyAlignment="1">
      <alignment horizontal="center" vertical="center" wrapText="1"/>
    </xf>
    <xf numFmtId="0" fontId="5" fillId="12" borderId="72" xfId="0" applyFont="1" applyFill="1" applyBorder="1" applyAlignment="1">
      <alignment horizontal="left" vertical="center"/>
    </xf>
    <xf numFmtId="0" fontId="5" fillId="12" borderId="55" xfId="0" applyFont="1" applyFill="1" applyBorder="1" applyAlignment="1">
      <alignment horizontal="left" vertical="center" wrapText="1"/>
    </xf>
    <xf numFmtId="0" fontId="4" fillId="14" borderId="38" xfId="0" applyFont="1" applyFill="1" applyBorder="1" applyAlignment="1">
      <alignment horizontal="left" vertical="center"/>
    </xf>
    <xf numFmtId="0" fontId="5" fillId="12" borderId="55" xfId="0" applyFont="1" applyFill="1" applyBorder="1" applyAlignment="1">
      <alignment horizontal="left" vertical="center"/>
    </xf>
    <xf numFmtId="164" fontId="5" fillId="2" borderId="11"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0" fontId="2" fillId="13" borderId="38" xfId="0" applyFont="1" applyFill="1" applyBorder="1" applyAlignment="1">
      <alignment vertical="center" wrapText="1"/>
    </xf>
    <xf numFmtId="0" fontId="2" fillId="13" borderId="53" xfId="0" applyFont="1" applyFill="1" applyBorder="1" applyAlignment="1">
      <alignment vertical="center" wrapText="1"/>
    </xf>
    <xf numFmtId="0" fontId="4" fillId="12" borderId="36" xfId="0" applyFont="1" applyFill="1" applyBorder="1" applyAlignment="1">
      <alignment vertical="center"/>
    </xf>
    <xf numFmtId="0" fontId="19" fillId="12" borderId="116" xfId="4" applyFill="1" applyBorder="1" applyAlignment="1">
      <alignment vertical="center"/>
    </xf>
    <xf numFmtId="0" fontId="5" fillId="12" borderId="119" xfId="0" applyFont="1" applyFill="1" applyBorder="1" applyAlignment="1">
      <alignment vertical="center"/>
    </xf>
    <xf numFmtId="0" fontId="5" fillId="12" borderId="55" xfId="0" applyFont="1" applyFill="1" applyBorder="1" applyAlignment="1">
      <alignment horizontal="center" vertical="center"/>
    </xf>
    <xf numFmtId="9" fontId="2" fillId="13" borderId="32" xfId="0" applyNumberFormat="1" applyFont="1" applyFill="1" applyBorder="1" applyAlignment="1">
      <alignment horizontal="center" vertical="center" wrapText="1"/>
    </xf>
    <xf numFmtId="0" fontId="2" fillId="13" borderId="57" xfId="0" applyFont="1" applyFill="1" applyBorder="1" applyAlignment="1">
      <alignment vertical="center" wrapText="1"/>
    </xf>
    <xf numFmtId="0" fontId="4" fillId="12" borderId="0" xfId="0" applyFont="1" applyFill="1" applyAlignment="1">
      <alignment horizontal="left" vertical="center"/>
    </xf>
    <xf numFmtId="0" fontId="5" fillId="12" borderId="53" xfId="0" applyFont="1" applyFill="1" applyBorder="1" applyAlignment="1">
      <alignment horizontal="left" vertical="center" wrapText="1"/>
    </xf>
    <xf numFmtId="0" fontId="5" fillId="12" borderId="118" xfId="0" applyFont="1" applyFill="1" applyBorder="1" applyAlignment="1">
      <alignment vertical="center"/>
    </xf>
    <xf numFmtId="0" fontId="5" fillId="12" borderId="57" xfId="0" applyFont="1" applyFill="1" applyBorder="1" applyAlignment="1">
      <alignment horizontal="left" vertical="center" wrapText="1"/>
    </xf>
    <xf numFmtId="8" fontId="5" fillId="12" borderId="53" xfId="0" applyNumberFormat="1" applyFont="1" applyFill="1" applyBorder="1" applyAlignment="1">
      <alignment horizontal="center" vertical="center"/>
    </xf>
    <xf numFmtId="8" fontId="5" fillId="12" borderId="34" xfId="0" applyNumberFormat="1" applyFont="1" applyFill="1" applyBorder="1" applyAlignment="1">
      <alignment horizontal="center" vertical="center"/>
    </xf>
    <xf numFmtId="0" fontId="50" fillId="0" borderId="22" xfId="0" applyFont="1" applyBorder="1"/>
    <xf numFmtId="0" fontId="5" fillId="2" borderId="6" xfId="0" applyFont="1" applyFill="1" applyBorder="1" applyAlignment="1">
      <alignment vertical="center" wrapText="1"/>
    </xf>
    <xf numFmtId="0" fontId="4" fillId="8" borderId="111" xfId="0" applyFont="1" applyFill="1" applyBorder="1" applyAlignment="1">
      <alignment vertical="center"/>
    </xf>
    <xf numFmtId="0" fontId="4" fillId="8" borderId="83" xfId="0" applyFont="1" applyFill="1" applyBorder="1" applyAlignment="1">
      <alignment vertical="center"/>
    </xf>
    <xf numFmtId="0" fontId="4" fillId="8" borderId="112" xfId="0" applyFont="1" applyFill="1" applyBorder="1" applyAlignment="1">
      <alignment vertical="center"/>
    </xf>
    <xf numFmtId="0" fontId="4" fillId="2" borderId="0" xfId="0" applyFont="1" applyFill="1" applyAlignment="1">
      <alignment horizontal="left" vertical="center" wrapText="1"/>
    </xf>
    <xf numFmtId="0" fontId="0" fillId="0" borderId="32" xfId="0" applyBorder="1"/>
    <xf numFmtId="0" fontId="4" fillId="8" borderId="24" xfId="0" applyFont="1" applyFill="1" applyBorder="1" applyAlignment="1">
      <alignment vertical="center"/>
    </xf>
    <xf numFmtId="0" fontId="4" fillId="8" borderId="76" xfId="0" applyFont="1" applyFill="1" applyBorder="1" applyAlignment="1">
      <alignment vertical="center"/>
    </xf>
    <xf numFmtId="0" fontId="4" fillId="8" borderId="128" xfId="0" applyFont="1" applyFill="1" applyBorder="1" applyAlignment="1">
      <alignment horizontal="center" vertical="center" wrapText="1"/>
    </xf>
    <xf numFmtId="164" fontId="4" fillId="8" borderId="107" xfId="0" applyNumberFormat="1" applyFont="1" applyFill="1" applyBorder="1" applyAlignment="1">
      <alignment horizontal="center" vertical="center"/>
    </xf>
    <xf numFmtId="164" fontId="4" fillId="8" borderId="129" xfId="0" applyNumberFormat="1" applyFont="1" applyFill="1" applyBorder="1" applyAlignment="1">
      <alignment horizontal="center" vertical="center"/>
    </xf>
    <xf numFmtId="0" fontId="5" fillId="2" borderId="130" xfId="0" applyFont="1" applyFill="1" applyBorder="1" applyAlignment="1">
      <alignment horizontal="center" vertical="center" wrapText="1"/>
    </xf>
    <xf numFmtId="164" fontId="5" fillId="2" borderId="131" xfId="0" applyNumberFormat="1" applyFont="1" applyFill="1" applyBorder="1" applyAlignment="1">
      <alignment horizontal="center" vertical="center"/>
    </xf>
    <xf numFmtId="0" fontId="4" fillId="8" borderId="130" xfId="0" applyFont="1" applyFill="1" applyBorder="1" applyAlignment="1">
      <alignment horizontal="center" vertical="center" wrapText="1"/>
    </xf>
    <xf numFmtId="164" fontId="4" fillId="8" borderId="131" xfId="0" applyNumberFormat="1" applyFont="1" applyFill="1" applyBorder="1" applyAlignment="1">
      <alignment horizontal="center" vertical="center"/>
    </xf>
    <xf numFmtId="0" fontId="5" fillId="2" borderId="131" xfId="0" applyFont="1" applyFill="1" applyBorder="1" applyAlignment="1">
      <alignment horizontal="center" vertical="center" wrapText="1"/>
    </xf>
    <xf numFmtId="0" fontId="5" fillId="2" borderId="132" xfId="0" applyFont="1" applyFill="1" applyBorder="1" applyAlignment="1">
      <alignment horizontal="center" vertical="center" wrapText="1"/>
    </xf>
    <xf numFmtId="164" fontId="5" fillId="2" borderId="133" xfId="0" applyNumberFormat="1" applyFont="1" applyFill="1" applyBorder="1" applyAlignment="1">
      <alignment horizontal="center" vertical="center"/>
    </xf>
    <xf numFmtId="164" fontId="5" fillId="2" borderId="134" xfId="0" applyNumberFormat="1" applyFont="1" applyFill="1" applyBorder="1" applyAlignment="1">
      <alignment horizontal="center" vertical="center"/>
    </xf>
    <xf numFmtId="164" fontId="5" fillId="2" borderId="30" xfId="0" applyNumberFormat="1" applyFont="1" applyFill="1" applyBorder="1" applyAlignment="1">
      <alignment horizontal="center" vertical="center"/>
    </xf>
    <xf numFmtId="9" fontId="2" fillId="3" borderId="30" xfId="2" applyFont="1" applyFill="1" applyBorder="1" applyAlignment="1">
      <alignment horizontal="center" vertical="center"/>
    </xf>
    <xf numFmtId="0" fontId="2" fillId="13" borderId="23" xfId="0" applyFont="1" applyFill="1" applyBorder="1" applyAlignment="1">
      <alignment horizontal="center" vertical="center"/>
    </xf>
    <xf numFmtId="0" fontId="2" fillId="13" borderId="22" xfId="0" applyFont="1" applyFill="1" applyBorder="1" applyAlignment="1">
      <alignment horizontal="center" vertical="center"/>
    </xf>
    <xf numFmtId="9" fontId="2" fillId="13" borderId="17" xfId="0" applyNumberFormat="1" applyFont="1" applyFill="1" applyBorder="1" applyAlignment="1">
      <alignment horizontal="center" vertical="center"/>
    </xf>
    <xf numFmtId="0" fontId="5" fillId="12" borderId="19" xfId="0" applyFont="1" applyFill="1" applyBorder="1" applyAlignment="1">
      <alignment horizontal="left" vertical="center"/>
    </xf>
    <xf numFmtId="0" fontId="4" fillId="14" borderId="23" xfId="0" applyFont="1" applyFill="1" applyBorder="1" applyAlignment="1">
      <alignment horizontal="left" vertical="center"/>
    </xf>
    <xf numFmtId="0" fontId="4" fillId="14" borderId="31" xfId="0" applyFont="1" applyFill="1" applyBorder="1" applyAlignment="1">
      <alignment horizontal="center" vertical="center"/>
    </xf>
    <xf numFmtId="0" fontId="4" fillId="14" borderId="24" xfId="0" applyFont="1" applyFill="1" applyBorder="1" applyAlignment="1">
      <alignment horizontal="center" vertical="center"/>
    </xf>
    <xf numFmtId="0" fontId="5" fillId="12" borderId="17" xfId="0" applyFont="1" applyFill="1" applyBorder="1" applyAlignment="1">
      <alignment horizontal="left" vertical="center"/>
    </xf>
    <xf numFmtId="8" fontId="5" fillId="12" borderId="83" xfId="0" applyNumberFormat="1" applyFont="1" applyFill="1" applyBorder="1" applyAlignment="1">
      <alignment horizontal="center" vertical="center"/>
    </xf>
    <xf numFmtId="8" fontId="5" fillId="12" borderId="79" xfId="0" applyNumberFormat="1" applyFont="1" applyFill="1" applyBorder="1" applyAlignment="1">
      <alignment horizontal="center" vertical="center"/>
    </xf>
    <xf numFmtId="0" fontId="5" fillId="12" borderId="23" xfId="0" applyFont="1" applyFill="1" applyBorder="1" applyAlignment="1">
      <alignment horizontal="center" vertical="center"/>
    </xf>
    <xf numFmtId="0" fontId="5" fillId="12" borderId="22" xfId="0" applyFont="1" applyFill="1" applyBorder="1" applyAlignment="1">
      <alignment horizontal="center" vertical="center"/>
    </xf>
    <xf numFmtId="0" fontId="14" fillId="2" borderId="5" xfId="0" applyFont="1" applyFill="1" applyBorder="1" applyAlignment="1">
      <alignment vertical="center"/>
    </xf>
    <xf numFmtId="9" fontId="2" fillId="3" borderId="135" xfId="2" applyFont="1" applyFill="1" applyBorder="1" applyAlignment="1">
      <alignment horizontal="center" vertical="center"/>
    </xf>
    <xf numFmtId="0" fontId="39" fillId="8" borderId="6" xfId="0" applyFont="1" applyFill="1" applyBorder="1" applyAlignment="1">
      <alignment vertical="center"/>
    </xf>
    <xf numFmtId="0" fontId="39" fillId="8" borderId="3" xfId="0" applyFont="1" applyFill="1" applyBorder="1" applyAlignment="1">
      <alignment vertical="center"/>
    </xf>
    <xf numFmtId="0" fontId="4" fillId="8" borderId="0" xfId="0" applyFont="1" applyFill="1" applyAlignment="1">
      <alignment horizontal="left" vertical="center"/>
    </xf>
    <xf numFmtId="0" fontId="8" fillId="2" borderId="5" xfId="0" applyFont="1" applyFill="1" applyBorder="1" applyAlignment="1">
      <alignment vertical="center" wrapText="1"/>
    </xf>
    <xf numFmtId="164" fontId="51" fillId="2" borderId="47" xfId="0" applyNumberFormat="1" applyFont="1" applyFill="1" applyBorder="1" applyAlignment="1">
      <alignment horizontal="center" vertical="center"/>
    </xf>
    <xf numFmtId="0" fontId="8" fillId="2" borderId="1" xfId="0" applyFont="1" applyFill="1" applyBorder="1" applyAlignment="1">
      <alignment vertical="center" wrapText="1"/>
    </xf>
    <xf numFmtId="0" fontId="19" fillId="11" borderId="0" xfId="4" applyFill="1" applyAlignment="1">
      <alignment vertical="center"/>
    </xf>
    <xf numFmtId="0" fontId="5" fillId="11" borderId="0" xfId="0" applyFont="1" applyFill="1" applyAlignment="1">
      <alignment vertical="center"/>
    </xf>
    <xf numFmtId="0" fontId="37" fillId="3" borderId="32" xfId="0" applyFont="1" applyFill="1" applyBorder="1" applyAlignment="1">
      <alignment vertical="center"/>
    </xf>
    <xf numFmtId="0" fontId="37" fillId="3" borderId="32" xfId="0" applyFont="1" applyFill="1" applyBorder="1" applyAlignment="1">
      <alignment horizontal="center" vertical="center"/>
    </xf>
    <xf numFmtId="0" fontId="37" fillId="3" borderId="32" xfId="0" applyFont="1" applyFill="1" applyBorder="1" applyAlignment="1">
      <alignment horizontal="center" vertical="center" wrapText="1"/>
    </xf>
    <xf numFmtId="0" fontId="19" fillId="2" borderId="48" xfId="4" applyFill="1" applyBorder="1" applyAlignment="1">
      <alignment vertical="center"/>
    </xf>
    <xf numFmtId="164" fontId="4" fillId="8" borderId="6" xfId="0" applyNumberFormat="1" applyFont="1" applyFill="1" applyBorder="1" applyAlignment="1">
      <alignment horizontal="center" vertical="center" wrapText="1"/>
    </xf>
    <xf numFmtId="0" fontId="19" fillId="2" borderId="21" xfId="4" applyFill="1" applyBorder="1" applyAlignment="1">
      <alignment vertical="center"/>
    </xf>
    <xf numFmtId="164" fontId="14" fillId="2" borderId="5" xfId="0" applyNumberFormat="1" applyFont="1" applyFill="1" applyBorder="1" applyAlignment="1">
      <alignment horizontal="center" vertical="center"/>
    </xf>
    <xf numFmtId="164" fontId="14" fillId="2" borderId="137" xfId="0" applyNumberFormat="1" applyFont="1" applyFill="1" applyBorder="1" applyAlignment="1">
      <alignment horizontal="center" vertical="center"/>
    </xf>
    <xf numFmtId="0" fontId="14" fillId="2" borderId="7" xfId="0" applyFont="1" applyFill="1" applyBorder="1" applyAlignment="1">
      <alignment vertical="center" wrapText="1"/>
    </xf>
    <xf numFmtId="0" fontId="16" fillId="3" borderId="1" xfId="0" applyFont="1" applyFill="1" applyBorder="1" applyAlignment="1">
      <alignment horizontal="lef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9" fontId="16" fillId="3" borderId="1" xfId="2" applyFont="1" applyFill="1" applyBorder="1" applyAlignment="1">
      <alignment horizontal="center" vertical="center"/>
    </xf>
    <xf numFmtId="9" fontId="16" fillId="3"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6" borderId="1" xfId="0" applyFont="1" applyFill="1" applyBorder="1" applyAlignment="1">
      <alignment vertical="center"/>
    </xf>
    <xf numFmtId="0" fontId="14" fillId="6" borderId="1" xfId="0" applyFont="1" applyFill="1" applyBorder="1" applyAlignment="1">
      <alignment horizontal="center" vertical="center"/>
    </xf>
    <xf numFmtId="164" fontId="14" fillId="2" borderId="131" xfId="0" applyNumberFormat="1" applyFont="1" applyFill="1" applyBorder="1" applyAlignment="1">
      <alignment horizontal="center" vertical="center"/>
    </xf>
    <xf numFmtId="0" fontId="39" fillId="8" borderId="12" xfId="0" applyFont="1" applyFill="1" applyBorder="1" applyAlignment="1">
      <alignment vertical="center"/>
    </xf>
    <xf numFmtId="0" fontId="14" fillId="2" borderId="81" xfId="0" applyFont="1" applyFill="1" applyBorder="1" applyAlignment="1">
      <alignment vertical="center"/>
    </xf>
    <xf numFmtId="9" fontId="16" fillId="3" borderId="135" xfId="2" applyFont="1" applyFill="1" applyBorder="1" applyAlignment="1">
      <alignment horizontal="center" vertical="center"/>
    </xf>
    <xf numFmtId="164" fontId="14" fillId="2" borderId="135" xfId="0" applyNumberFormat="1" applyFont="1" applyFill="1" applyBorder="1" applyAlignment="1">
      <alignment horizontal="center" vertical="center"/>
    </xf>
    <xf numFmtId="0" fontId="39" fillId="2" borderId="49" xfId="0" applyFont="1" applyFill="1" applyBorder="1" applyAlignment="1">
      <alignment horizontal="left" vertical="center"/>
    </xf>
    <xf numFmtId="0" fontId="43" fillId="2" borderId="50" xfId="4" applyFont="1" applyFill="1" applyBorder="1" applyAlignment="1">
      <alignment vertical="center"/>
    </xf>
    <xf numFmtId="0" fontId="43" fillId="2" borderId="48" xfId="4" applyFont="1" applyFill="1" applyBorder="1" applyAlignment="1">
      <alignment vertical="center"/>
    </xf>
    <xf numFmtId="164" fontId="39" fillId="8" borderId="51" xfId="0" applyNumberFormat="1" applyFont="1" applyFill="1" applyBorder="1" applyAlignment="1">
      <alignment horizontal="center" vertical="center"/>
    </xf>
    <xf numFmtId="164" fontId="14" fillId="2" borderId="138" xfId="0" applyNumberFormat="1" applyFont="1" applyFill="1" applyBorder="1" applyAlignment="1">
      <alignment horizontal="center" vertical="center"/>
    </xf>
    <xf numFmtId="0" fontId="39" fillId="2" borderId="50" xfId="0" applyFont="1" applyFill="1" applyBorder="1" applyAlignment="1">
      <alignment horizontal="left" vertical="center"/>
    </xf>
    <xf numFmtId="0" fontId="14" fillId="2" borderId="32" xfId="0" applyFont="1" applyFill="1" applyBorder="1" applyAlignment="1">
      <alignment vertical="center"/>
    </xf>
    <xf numFmtId="0" fontId="14" fillId="2" borderId="32" xfId="0" applyFont="1" applyFill="1" applyBorder="1" applyAlignment="1">
      <alignment horizontal="center" vertical="center"/>
    </xf>
    <xf numFmtId="0" fontId="39" fillId="12" borderId="0" xfId="0" applyFont="1" applyFill="1" applyAlignment="1">
      <alignment vertical="center"/>
    </xf>
    <xf numFmtId="0" fontId="39" fillId="12" borderId="0" xfId="0" applyFont="1" applyFill="1" applyAlignment="1">
      <alignment horizontal="center" vertical="center"/>
    </xf>
    <xf numFmtId="8" fontId="14" fillId="12" borderId="0" xfId="0" applyNumberFormat="1" applyFont="1" applyFill="1" applyAlignment="1">
      <alignment horizontal="center" vertical="center"/>
    </xf>
    <xf numFmtId="0" fontId="39" fillId="2" borderId="4" xfId="0" applyFont="1" applyFill="1" applyBorder="1" applyAlignment="1">
      <alignment horizontal="right" vertical="center"/>
    </xf>
    <xf numFmtId="164" fontId="14" fillId="12" borderId="72" xfId="0" applyNumberFormat="1" applyFont="1" applyFill="1" applyBorder="1" applyAlignment="1">
      <alignment horizontal="center" vertical="center"/>
    </xf>
    <xf numFmtId="164" fontId="14" fillId="0" borderId="7"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14" fillId="2" borderId="5" xfId="0" applyFont="1" applyFill="1" applyBorder="1" applyAlignment="1">
      <alignment horizontal="center" vertical="center"/>
    </xf>
    <xf numFmtId="0" fontId="43" fillId="0" borderId="0" xfId="4" applyFont="1" applyFill="1"/>
    <xf numFmtId="0" fontId="16" fillId="3" borderId="1" xfId="0" applyFont="1" applyFill="1" applyBorder="1" applyAlignment="1">
      <alignment vertical="center"/>
    </xf>
    <xf numFmtId="0" fontId="14" fillId="2" borderId="16" xfId="0" applyFont="1" applyFill="1" applyBorder="1" applyAlignment="1">
      <alignment vertical="center" wrapText="1"/>
    </xf>
    <xf numFmtId="0" fontId="14" fillId="2" borderId="1" xfId="0" applyFont="1" applyFill="1" applyBorder="1" applyAlignment="1">
      <alignment horizontal="left" vertical="center"/>
    </xf>
    <xf numFmtId="0" fontId="14" fillId="0" borderId="38" xfId="0" applyFont="1" applyBorder="1" applyAlignment="1">
      <alignment vertical="center" wrapText="1"/>
    </xf>
    <xf numFmtId="0" fontId="14" fillId="2" borderId="4" xfId="0" applyFont="1" applyFill="1" applyBorder="1" applyAlignment="1">
      <alignment vertical="center" wrapText="1"/>
    </xf>
    <xf numFmtId="0" fontId="14" fillId="2" borderId="87" xfId="0" applyFont="1" applyFill="1" applyBorder="1" applyAlignment="1">
      <alignment horizontal="left" vertical="center"/>
    </xf>
    <xf numFmtId="0" fontId="14" fillId="2" borderId="87" xfId="0" applyFont="1" applyFill="1" applyBorder="1" applyAlignment="1">
      <alignment horizontal="center" vertical="center"/>
    </xf>
    <xf numFmtId="0" fontId="14" fillId="0" borderId="117" xfId="0" applyFont="1" applyBorder="1" applyAlignment="1">
      <alignment vertical="center" wrapText="1"/>
    </xf>
    <xf numFmtId="164" fontId="14" fillId="2" borderId="87" xfId="0" applyNumberFormat="1" applyFont="1" applyFill="1" applyBorder="1" applyAlignment="1">
      <alignment horizontal="center" vertical="center"/>
    </xf>
    <xf numFmtId="0" fontId="0" fillId="2" borderId="0" xfId="4"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9" fontId="16" fillId="3" borderId="2" xfId="2" applyFont="1" applyFill="1" applyBorder="1" applyAlignment="1">
      <alignment horizontal="center" vertical="center"/>
    </xf>
    <xf numFmtId="0" fontId="0" fillId="2" borderId="8" xfId="0" applyFill="1" applyBorder="1" applyAlignment="1">
      <alignment vertical="center"/>
    </xf>
    <xf numFmtId="0" fontId="39" fillId="5" borderId="33" xfId="0" applyFont="1" applyFill="1" applyBorder="1" applyAlignment="1">
      <alignment vertical="center"/>
    </xf>
    <xf numFmtId="0" fontId="39" fillId="5" borderId="79" xfId="0" applyFont="1" applyFill="1" applyBorder="1" applyAlignment="1">
      <alignment vertical="center"/>
    </xf>
    <xf numFmtId="0" fontId="14" fillId="2" borderId="7" xfId="0" applyFont="1" applyFill="1" applyBorder="1" applyAlignment="1">
      <alignment horizontal="left" vertical="center"/>
    </xf>
    <xf numFmtId="0" fontId="14" fillId="2" borderId="7" xfId="0" applyFont="1" applyFill="1" applyBorder="1" applyAlignment="1">
      <alignment horizontal="left" vertical="center" wrapText="1"/>
    </xf>
    <xf numFmtId="0" fontId="0" fillId="2" borderId="4" xfId="0" applyFill="1" applyBorder="1" applyAlignment="1">
      <alignment vertical="center" wrapText="1"/>
    </xf>
    <xf numFmtId="0" fontId="14"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0" fillId="2" borderId="11" xfId="0" applyFill="1" applyBorder="1" applyAlignment="1">
      <alignment vertical="center"/>
    </xf>
    <xf numFmtId="0" fontId="43" fillId="2" borderId="25" xfId="4" applyFont="1" applyFill="1" applyBorder="1" applyAlignment="1">
      <alignment vertical="center"/>
    </xf>
    <xf numFmtId="0" fontId="43" fillId="2" borderId="26" xfId="4" applyFont="1" applyFill="1" applyBorder="1" applyAlignment="1">
      <alignment vertical="center"/>
    </xf>
    <xf numFmtId="0" fontId="16" fillId="3" borderId="1" xfId="0" applyFont="1" applyFill="1" applyBorder="1" applyAlignment="1">
      <alignment vertical="center" wrapText="1"/>
    </xf>
    <xf numFmtId="0" fontId="39" fillId="2" borderId="2" xfId="0" applyFont="1" applyFill="1" applyBorder="1" applyAlignment="1">
      <alignment horizontal="left" vertical="center"/>
    </xf>
    <xf numFmtId="0" fontId="39" fillId="8" borderId="1" xfId="0" applyFont="1" applyFill="1" applyBorder="1" applyAlignment="1">
      <alignment vertical="center" wrapText="1"/>
    </xf>
    <xf numFmtId="164" fontId="39" fillId="8" borderId="1" xfId="0" applyNumberFormat="1" applyFont="1" applyFill="1" applyBorder="1" applyAlignment="1">
      <alignment horizontal="center" vertical="center"/>
    </xf>
    <xf numFmtId="0" fontId="14" fillId="2" borderId="87" xfId="0" applyFont="1" applyFill="1" applyBorder="1" applyAlignment="1">
      <alignment horizontal="left" vertical="center" wrapText="1"/>
    </xf>
    <xf numFmtId="0" fontId="43" fillId="2" borderId="0" xfId="4" applyFont="1" applyFill="1" applyBorder="1" applyAlignment="1">
      <alignment horizontal="left" vertical="center"/>
    </xf>
    <xf numFmtId="164" fontId="14" fillId="0" borderId="40" xfId="0" applyNumberFormat="1" applyFont="1" applyBorder="1" applyAlignment="1">
      <alignment horizontal="center" vertical="center"/>
    </xf>
    <xf numFmtId="164" fontId="14" fillId="2" borderId="136" xfId="0" applyNumberFormat="1" applyFont="1" applyFill="1" applyBorder="1" applyAlignment="1">
      <alignment horizontal="center" vertical="center"/>
    </xf>
    <xf numFmtId="164" fontId="14" fillId="0" borderId="137" xfId="0" applyNumberFormat="1" applyFont="1" applyBorder="1" applyAlignment="1">
      <alignment horizontal="center" vertical="center"/>
    </xf>
    <xf numFmtId="0" fontId="14" fillId="2" borderId="6" xfId="0" applyFont="1" applyFill="1" applyBorder="1" applyAlignment="1">
      <alignment vertical="center"/>
    </xf>
    <xf numFmtId="0" fontId="16" fillId="8" borderId="17" xfId="0" applyFont="1" applyFill="1" applyBorder="1" applyAlignment="1">
      <alignment horizontal="center" vertical="center"/>
    </xf>
    <xf numFmtId="0" fontId="39" fillId="2" borderId="49" xfId="0" applyFont="1" applyFill="1" applyBorder="1" applyAlignment="1">
      <alignment horizontal="left" vertical="center" wrapText="1"/>
    </xf>
    <xf numFmtId="0" fontId="43" fillId="11" borderId="0" xfId="4" applyFont="1" applyFill="1" applyBorder="1" applyAlignment="1">
      <alignment vertical="center"/>
    </xf>
    <xf numFmtId="0" fontId="14" fillId="11" borderId="0" xfId="0" applyFont="1" applyFill="1" applyAlignment="1">
      <alignment horizontal="left" vertical="center" wrapText="1"/>
    </xf>
    <xf numFmtId="0" fontId="14" fillId="11" borderId="0" xfId="0" applyFont="1" applyFill="1" applyAlignment="1">
      <alignment horizontal="center" vertical="center"/>
    </xf>
    <xf numFmtId="164" fontId="51" fillId="2" borderId="3" xfId="0" applyNumberFormat="1" applyFont="1" applyFill="1" applyBorder="1" applyAlignment="1">
      <alignment horizontal="center" vertical="center"/>
    </xf>
    <xf numFmtId="0" fontId="52" fillId="2" borderId="0" xfId="4" applyFont="1" applyFill="1" applyBorder="1" applyAlignment="1">
      <alignment vertical="center"/>
    </xf>
    <xf numFmtId="0" fontId="53" fillId="11" borderId="0" xfId="0" applyFont="1" applyFill="1"/>
    <xf numFmtId="0" fontId="53" fillId="2" borderId="0" xfId="0" applyFont="1" applyFill="1" applyAlignment="1">
      <alignment vertical="center"/>
    </xf>
    <xf numFmtId="0" fontId="53" fillId="0" borderId="0" xfId="0" applyFont="1" applyAlignment="1">
      <alignment vertical="center"/>
    </xf>
    <xf numFmtId="165" fontId="14" fillId="2"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43" fillId="2" borderId="21" xfId="4" applyFont="1" applyFill="1" applyBorder="1" applyAlignment="1">
      <alignment vertical="center"/>
    </xf>
    <xf numFmtId="0" fontId="14" fillId="2" borderId="7"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1" xfId="0" applyFont="1" applyBorder="1" applyAlignment="1">
      <alignment horizontal="left" vertical="center"/>
    </xf>
    <xf numFmtId="0" fontId="14" fillId="2" borderId="87" xfId="0" applyFont="1" applyFill="1" applyBorder="1" applyAlignment="1">
      <alignment vertical="center"/>
    </xf>
    <xf numFmtId="0" fontId="14" fillId="2" borderId="87" xfId="0" applyFont="1" applyFill="1" applyBorder="1" applyAlignment="1">
      <alignment vertical="center" wrapText="1"/>
    </xf>
    <xf numFmtId="0" fontId="14" fillId="2" borderId="90" xfId="0" applyFont="1" applyFill="1" applyBorder="1" applyAlignment="1">
      <alignment horizontal="center" vertical="center" wrapText="1"/>
    </xf>
    <xf numFmtId="164" fontId="14" fillId="2" borderId="139" xfId="0"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3" xfId="0" applyFont="1" applyFill="1" applyBorder="1" applyAlignment="1">
      <alignment vertical="center"/>
    </xf>
    <xf numFmtId="0" fontId="14" fillId="2" borderId="10" xfId="0" applyFont="1" applyFill="1" applyBorder="1" applyAlignment="1">
      <alignment vertical="center"/>
    </xf>
    <xf numFmtId="164" fontId="14" fillId="2" borderId="9" xfId="0" applyNumberFormat="1" applyFont="1" applyFill="1" applyBorder="1" applyAlignment="1">
      <alignment horizontal="center" vertical="center"/>
    </xf>
    <xf numFmtId="164" fontId="14" fillId="2" borderId="10" xfId="0" applyNumberFormat="1" applyFont="1" applyFill="1" applyBorder="1" applyAlignment="1">
      <alignment horizontal="center" vertical="center"/>
    </xf>
    <xf numFmtId="0" fontId="39" fillId="8" borderId="32" xfId="0" applyFont="1" applyFill="1" applyBorder="1" applyAlignment="1">
      <alignment vertical="center"/>
    </xf>
    <xf numFmtId="0" fontId="39" fillId="8" borderId="32" xfId="0" applyFont="1" applyFill="1" applyBorder="1" applyAlignment="1">
      <alignment horizontal="center" vertical="center"/>
    </xf>
    <xf numFmtId="0" fontId="39" fillId="8" borderId="32" xfId="0" applyFont="1" applyFill="1" applyBorder="1" applyAlignment="1">
      <alignment horizontal="center" vertical="center" wrapText="1"/>
    </xf>
    <xf numFmtId="0" fontId="48" fillId="3" borderId="23" xfId="0" applyFont="1" applyFill="1" applyBorder="1" applyAlignment="1">
      <alignment horizontal="left" vertical="center" wrapText="1"/>
    </xf>
    <xf numFmtId="9" fontId="2" fillId="3" borderId="140" xfId="2" applyFont="1" applyFill="1" applyBorder="1" applyAlignment="1">
      <alignment horizontal="center" vertical="center" wrapText="1"/>
    </xf>
    <xf numFmtId="0" fontId="19" fillId="2" borderId="0" xfId="4" applyFill="1"/>
    <xf numFmtId="164" fontId="14" fillId="2" borderId="34" xfId="0" applyNumberFormat="1" applyFont="1" applyFill="1" applyBorder="1" applyAlignment="1">
      <alignment horizontal="center" vertical="center"/>
    </xf>
    <xf numFmtId="0" fontId="39" fillId="8" borderId="83" xfId="0" applyFont="1" applyFill="1" applyBorder="1" applyAlignment="1">
      <alignment vertical="center"/>
    </xf>
    <xf numFmtId="0" fontId="39" fillId="8" borderId="112" xfId="0" applyFont="1" applyFill="1" applyBorder="1" applyAlignment="1">
      <alignment vertical="center"/>
    </xf>
    <xf numFmtId="8" fontId="14" fillId="2" borderId="1" xfId="0" applyNumberFormat="1" applyFont="1" applyFill="1" applyBorder="1" applyAlignment="1">
      <alignment vertical="center"/>
    </xf>
    <xf numFmtId="0" fontId="39" fillId="8" borderId="0" xfId="0" applyFont="1" applyFill="1" applyAlignment="1">
      <alignment vertical="center"/>
    </xf>
    <xf numFmtId="0" fontId="39" fillId="8" borderId="14" xfId="0" applyFont="1" applyFill="1" applyBorder="1" applyAlignment="1">
      <alignment vertical="center"/>
    </xf>
    <xf numFmtId="0" fontId="39" fillId="8" borderId="2" xfId="0" applyFont="1" applyFill="1" applyBorder="1" applyAlignment="1">
      <alignment horizontal="center" vertical="center"/>
    </xf>
    <xf numFmtId="9" fontId="16" fillId="3" borderId="5" xfId="2" applyFont="1" applyFill="1" applyBorder="1" applyAlignment="1">
      <alignment horizontal="center" vertical="center"/>
    </xf>
    <xf numFmtId="2" fontId="4" fillId="2" borderId="4"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8" borderId="32" xfId="0" applyFont="1" applyFill="1" applyBorder="1" applyAlignment="1">
      <alignment vertical="center" wrapText="1"/>
    </xf>
    <xf numFmtId="8" fontId="8" fillId="12" borderId="31" xfId="0" applyNumberFormat="1" applyFont="1" applyFill="1" applyBorder="1" applyAlignment="1">
      <alignment horizontal="center" vertical="center" wrapText="1"/>
    </xf>
    <xf numFmtId="164" fontId="5" fillId="2" borderId="141" xfId="0" applyNumberFormat="1" applyFont="1" applyFill="1" applyBorder="1" applyAlignment="1">
      <alignment horizontal="center" vertical="center" wrapText="1"/>
    </xf>
    <xf numFmtId="164" fontId="5" fillId="2" borderId="142" xfId="0" applyNumberFormat="1" applyFont="1" applyFill="1" applyBorder="1" applyAlignment="1">
      <alignment horizontal="center" vertical="center" wrapText="1"/>
    </xf>
    <xf numFmtId="8" fontId="8" fillId="12" borderId="14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5" fillId="2" borderId="5" xfId="0" applyNumberFormat="1" applyFont="1" applyFill="1" applyBorder="1" applyAlignment="1">
      <alignment vertical="center"/>
    </xf>
    <xf numFmtId="164" fontId="5" fillId="2" borderId="3" xfId="0" applyNumberFormat="1" applyFont="1" applyFill="1" applyBorder="1" applyAlignment="1">
      <alignment vertical="center"/>
    </xf>
    <xf numFmtId="164" fontId="46" fillId="2" borderId="3" xfId="0" applyNumberFormat="1" applyFont="1" applyFill="1" applyBorder="1" applyAlignment="1">
      <alignment horizontal="center" vertical="center"/>
    </xf>
    <xf numFmtId="164" fontId="46" fillId="2" borderId="10" xfId="0" applyNumberFormat="1" applyFont="1" applyFill="1" applyBorder="1" applyAlignment="1">
      <alignment horizontal="center" vertical="center"/>
    </xf>
    <xf numFmtId="0" fontId="51" fillId="2" borderId="1" xfId="0" applyFont="1" applyFill="1" applyBorder="1" applyAlignment="1">
      <alignment horizontal="center" vertical="center"/>
    </xf>
    <xf numFmtId="0" fontId="46" fillId="2" borderId="3"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3" borderId="32" xfId="0" applyFont="1" applyFill="1" applyBorder="1" applyAlignment="1">
      <alignment vertical="center"/>
    </xf>
    <xf numFmtId="0" fontId="39" fillId="3" borderId="32" xfId="0" applyFont="1" applyFill="1" applyBorder="1" applyAlignment="1">
      <alignment horizontal="center" vertical="center"/>
    </xf>
    <xf numFmtId="0" fontId="39" fillId="3" borderId="32" xfId="0" applyFont="1" applyFill="1" applyBorder="1" applyAlignment="1">
      <alignment horizontal="center" vertical="center" wrapText="1"/>
    </xf>
    <xf numFmtId="164" fontId="14" fillId="2" borderId="43" xfId="0" applyNumberFormat="1" applyFont="1" applyFill="1" applyBorder="1" applyAlignment="1">
      <alignment horizontal="center" vertical="center"/>
    </xf>
    <xf numFmtId="164" fontId="14" fillId="2" borderId="144" xfId="0" applyNumberFormat="1" applyFont="1" applyFill="1" applyBorder="1" applyAlignment="1">
      <alignment horizontal="center" vertical="center"/>
    </xf>
    <xf numFmtId="0" fontId="14" fillId="2" borderId="145" xfId="0" applyFont="1" applyFill="1" applyBorder="1" applyAlignment="1">
      <alignment vertical="center"/>
    </xf>
    <xf numFmtId="0" fontId="14" fillId="2" borderId="145" xfId="0" applyFont="1" applyFill="1" applyBorder="1" applyAlignment="1">
      <alignment horizontal="center" vertical="center"/>
    </xf>
    <xf numFmtId="0" fontId="14" fillId="2" borderId="145" xfId="0" applyFont="1" applyFill="1" applyBorder="1" applyAlignment="1">
      <alignment vertical="center" wrapText="1"/>
    </xf>
    <xf numFmtId="164" fontId="14" fillId="2" borderId="145" xfId="0" applyNumberFormat="1" applyFont="1" applyFill="1" applyBorder="1" applyAlignment="1">
      <alignment horizontal="center" vertical="center"/>
    </xf>
    <xf numFmtId="9" fontId="2" fillId="3" borderId="32" xfId="0" applyNumberFormat="1" applyFont="1" applyFill="1" applyBorder="1" applyAlignment="1">
      <alignment horizontal="center" vertical="center"/>
    </xf>
    <xf numFmtId="0" fontId="4" fillId="16" borderId="0" xfId="0" applyFont="1" applyFill="1" applyAlignment="1">
      <alignment vertical="center"/>
    </xf>
    <xf numFmtId="0" fontId="4" fillId="16" borderId="0" xfId="0" applyFont="1" applyFill="1" applyAlignment="1">
      <alignment horizontal="center" vertical="center" wrapText="1"/>
    </xf>
    <xf numFmtId="0" fontId="4" fillId="16" borderId="0" xfId="0" applyFont="1" applyFill="1" applyAlignment="1">
      <alignment vertical="center" wrapText="1"/>
    </xf>
    <xf numFmtId="0" fontId="4" fillId="16" borderId="48" xfId="0" applyFont="1" applyFill="1" applyBorder="1" applyAlignment="1">
      <alignment horizontal="center" vertical="center" wrapText="1"/>
    </xf>
    <xf numFmtId="0" fontId="5" fillId="2" borderId="22" xfId="0" applyFont="1" applyFill="1" applyBorder="1" applyAlignment="1">
      <alignment vertical="center"/>
    </xf>
    <xf numFmtId="0" fontId="5" fillId="2" borderId="28" xfId="0" applyFont="1" applyFill="1" applyBorder="1" applyAlignment="1">
      <alignment vertical="center"/>
    </xf>
    <xf numFmtId="0" fontId="5" fillId="2" borderId="18" xfId="0" applyFont="1" applyFill="1" applyBorder="1" applyAlignment="1">
      <alignment horizontal="center" vertical="center"/>
    </xf>
    <xf numFmtId="0" fontId="5" fillId="2" borderId="18" xfId="0" applyFont="1" applyFill="1" applyBorder="1" applyAlignment="1">
      <alignment vertical="center" wrapText="1"/>
    </xf>
    <xf numFmtId="0" fontId="4" fillId="10" borderId="17" xfId="0" applyFont="1" applyFill="1" applyBorder="1" applyAlignment="1">
      <alignment vertical="center"/>
    </xf>
    <xf numFmtId="0" fontId="2" fillId="10" borderId="17" xfId="0" applyFont="1" applyFill="1" applyBorder="1" applyAlignment="1">
      <alignment horizontal="center" vertical="center"/>
    </xf>
    <xf numFmtId="0" fontId="4" fillId="10" borderId="23" xfId="0" applyFont="1" applyFill="1" applyBorder="1" applyAlignment="1">
      <alignment horizontal="center" vertical="center" wrapText="1"/>
    </xf>
    <xf numFmtId="164" fontId="4" fillId="10" borderId="23" xfId="1" applyNumberFormat="1" applyFont="1" applyFill="1" applyBorder="1" applyAlignment="1">
      <alignment horizontal="center" vertical="center"/>
    </xf>
    <xf numFmtId="164" fontId="4" fillId="10" borderId="24" xfId="1" applyNumberFormat="1" applyFont="1" applyFill="1" applyBorder="1" applyAlignment="1">
      <alignment horizontal="center" vertical="center"/>
    </xf>
    <xf numFmtId="164" fontId="4" fillId="11" borderId="25" xfId="1" applyNumberFormat="1" applyFont="1" applyFill="1" applyBorder="1" applyAlignment="1">
      <alignment horizontal="center" vertical="center"/>
    </xf>
    <xf numFmtId="164" fontId="5" fillId="11" borderId="26" xfId="1" applyNumberFormat="1" applyFont="1" applyFill="1" applyBorder="1" applyAlignment="1">
      <alignment horizontal="center" vertical="center"/>
    </xf>
    <xf numFmtId="0" fontId="54" fillId="0" borderId="0" xfId="0" applyFont="1" applyAlignment="1">
      <alignment vertical="center"/>
    </xf>
    <xf numFmtId="0" fontId="54" fillId="0" borderId="25" xfId="0" applyFont="1" applyBorder="1" applyAlignment="1">
      <alignment vertical="center"/>
    </xf>
    <xf numFmtId="0" fontId="54" fillId="0" borderId="32" xfId="0" applyFont="1" applyBorder="1" applyAlignment="1">
      <alignment horizontal="center" vertical="center"/>
    </xf>
    <xf numFmtId="0" fontId="54" fillId="0" borderId="21" xfId="0" applyFont="1" applyBorder="1" applyAlignment="1">
      <alignment vertical="center" wrapText="1"/>
    </xf>
    <xf numFmtId="0" fontId="54" fillId="0" borderId="23" xfId="0" applyFont="1" applyBorder="1" applyAlignment="1">
      <alignment vertical="center"/>
    </xf>
    <xf numFmtId="0" fontId="54" fillId="0" borderId="22" xfId="0" applyFont="1" applyBorder="1" applyAlignment="1">
      <alignment vertical="center" wrapText="1"/>
    </xf>
    <xf numFmtId="0" fontId="54" fillId="0" borderId="58" xfId="0" applyFont="1" applyBorder="1" applyAlignment="1">
      <alignment vertical="center"/>
    </xf>
    <xf numFmtId="0" fontId="54" fillId="0" borderId="28" xfId="0" applyFont="1" applyBorder="1" applyAlignment="1">
      <alignment vertical="center" wrapText="1"/>
    </xf>
    <xf numFmtId="8" fontId="5" fillId="12" borderId="86" xfId="0" applyNumberFormat="1" applyFont="1" applyFill="1" applyBorder="1" applyAlignment="1">
      <alignment horizontal="center" vertical="center"/>
    </xf>
    <xf numFmtId="0" fontId="5" fillId="12" borderId="0" xfId="0" applyFont="1" applyFill="1" applyAlignment="1">
      <alignment horizontal="left" vertical="center"/>
    </xf>
    <xf numFmtId="164" fontId="5" fillId="2" borderId="17" xfId="1" applyNumberFormat="1" applyFont="1" applyFill="1" applyBorder="1" applyAlignment="1">
      <alignment horizontal="center" vertical="center"/>
    </xf>
    <xf numFmtId="164" fontId="5" fillId="2" borderId="18" xfId="1" applyNumberFormat="1" applyFont="1" applyFill="1" applyBorder="1" applyAlignment="1">
      <alignment horizontal="center" vertical="center"/>
    </xf>
    <xf numFmtId="164" fontId="4" fillId="10" borderId="22" xfId="1" applyNumberFormat="1" applyFont="1" applyFill="1" applyBorder="1" applyAlignment="1">
      <alignment horizontal="center" vertical="center"/>
    </xf>
    <xf numFmtId="164" fontId="4" fillId="11" borderId="64" xfId="1" applyNumberFormat="1" applyFont="1" applyFill="1" applyBorder="1" applyAlignment="1">
      <alignment horizontal="center" vertical="center"/>
    </xf>
    <xf numFmtId="0" fontId="54" fillId="0" borderId="31" xfId="0" applyFont="1" applyBorder="1" applyAlignment="1">
      <alignment horizontal="center" vertical="center"/>
    </xf>
    <xf numFmtId="0" fontId="2" fillId="3" borderId="147" xfId="0" applyFont="1" applyFill="1" applyBorder="1" applyAlignment="1">
      <alignment horizontal="left" vertical="center"/>
    </xf>
    <xf numFmtId="0" fontId="2" fillId="13" borderId="146" xfId="0" applyFont="1" applyFill="1" applyBorder="1" applyAlignment="1">
      <alignment horizontal="center" vertical="center"/>
    </xf>
    <xf numFmtId="164" fontId="14" fillId="11" borderId="32" xfId="0" applyNumberFormat="1" applyFont="1" applyFill="1" applyBorder="1" applyAlignment="1">
      <alignment horizontal="center" vertical="center" wrapText="1"/>
    </xf>
    <xf numFmtId="164" fontId="14" fillId="11" borderId="79" xfId="0" applyNumberFormat="1" applyFont="1" applyFill="1" applyBorder="1" applyAlignment="1">
      <alignment horizontal="center" vertical="center" wrapText="1"/>
    </xf>
    <xf numFmtId="164" fontId="37" fillId="8" borderId="1" xfId="0" applyNumberFormat="1" applyFont="1" applyFill="1" applyBorder="1" applyAlignment="1">
      <alignment horizontal="center" vertical="center"/>
    </xf>
    <xf numFmtId="0" fontId="5" fillId="2" borderId="10" xfId="0" applyFont="1" applyFill="1" applyBorder="1" applyAlignment="1">
      <alignment horizontal="center" vertical="center" wrapText="1"/>
    </xf>
    <xf numFmtId="9" fontId="4" fillId="3" borderId="17" xfId="2" applyFont="1" applyFill="1" applyBorder="1" applyAlignment="1">
      <alignment horizontal="center" vertical="center" wrapText="1"/>
    </xf>
    <xf numFmtId="164" fontId="0" fillId="0" borderId="0" xfId="0" applyNumberFormat="1"/>
    <xf numFmtId="0" fontId="2" fillId="3" borderId="5" xfId="0" applyFont="1" applyFill="1" applyBorder="1" applyAlignment="1">
      <alignment horizontal="center" vertical="center" wrapText="1"/>
    </xf>
    <xf numFmtId="9" fontId="2" fillId="3" borderId="35" xfId="2" applyFont="1" applyFill="1" applyBorder="1" applyAlignment="1">
      <alignment horizontal="center" vertical="center"/>
    </xf>
    <xf numFmtId="9" fontId="2" fillId="3" borderId="83" xfId="2" applyFont="1" applyFill="1" applyBorder="1" applyAlignment="1">
      <alignment horizontal="center" vertical="center"/>
    </xf>
    <xf numFmtId="164" fontId="8" fillId="12" borderId="33" xfId="0" applyNumberFormat="1" applyFont="1" applyFill="1" applyBorder="1" applyAlignment="1">
      <alignment horizontal="center" vertical="center"/>
    </xf>
    <xf numFmtId="0" fontId="2" fillId="3" borderId="70" xfId="0" applyFont="1" applyFill="1" applyBorder="1" applyAlignment="1">
      <alignment vertical="center"/>
    </xf>
    <xf numFmtId="0" fontId="2" fillId="3" borderId="70" xfId="0" applyFont="1" applyFill="1" applyBorder="1" applyAlignment="1">
      <alignment vertical="center" wrapText="1"/>
    </xf>
    <xf numFmtId="16" fontId="0" fillId="0" borderId="0" xfId="0" applyNumberFormat="1" applyAlignment="1">
      <alignment vertical="center"/>
    </xf>
    <xf numFmtId="164" fontId="8" fillId="12" borderId="148" xfId="0" applyNumberFormat="1" applyFont="1" applyFill="1" applyBorder="1" applyAlignment="1">
      <alignment horizontal="center" vertical="center"/>
    </xf>
    <xf numFmtId="9" fontId="2" fillId="3" borderId="110" xfId="2" applyFont="1" applyFill="1" applyBorder="1" applyAlignment="1">
      <alignment horizontal="center" vertical="center"/>
    </xf>
    <xf numFmtId="0" fontId="14" fillId="12" borderId="17" xfId="0" applyFont="1" applyFill="1" applyBorder="1" applyAlignment="1">
      <alignment horizontal="center" vertical="center"/>
    </xf>
    <xf numFmtId="9" fontId="18" fillId="3" borderId="32" xfId="2" applyFont="1" applyFill="1" applyBorder="1" applyAlignment="1">
      <alignment horizontal="center" vertical="center"/>
    </xf>
    <xf numFmtId="0" fontId="55" fillId="0" borderId="0" xfId="0" applyFont="1"/>
    <xf numFmtId="164" fontId="0" fillId="11" borderId="0" xfId="0" applyNumberFormat="1" applyFill="1"/>
    <xf numFmtId="164" fontId="8" fillId="0" borderId="31" xfId="0" applyNumberFormat="1" applyFont="1" applyBorder="1" applyAlignment="1">
      <alignment horizontal="center" vertical="center"/>
    </xf>
    <xf numFmtId="0" fontId="5" fillId="2" borderId="44" xfId="0" applyFont="1" applyFill="1" applyBorder="1" applyAlignment="1">
      <alignment vertical="center" wrapText="1"/>
    </xf>
    <xf numFmtId="164" fontId="5" fillId="2" borderId="139" xfId="0" applyNumberFormat="1" applyFont="1" applyFill="1" applyBorder="1" applyAlignment="1">
      <alignment horizontal="center" vertical="center"/>
    </xf>
    <xf numFmtId="164" fontId="14" fillId="2" borderId="46" xfId="0" applyNumberFormat="1" applyFont="1" applyFill="1" applyBorder="1" applyAlignment="1">
      <alignment horizontal="center" vertical="center"/>
    </xf>
    <xf numFmtId="9" fontId="16" fillId="3" borderId="40" xfId="2" applyFont="1" applyFill="1" applyBorder="1" applyAlignment="1">
      <alignment horizontal="center" vertical="center"/>
    </xf>
    <xf numFmtId="164" fontId="14" fillId="0" borderId="31" xfId="0" applyNumberFormat="1" applyFont="1" applyBorder="1" applyAlignment="1">
      <alignment horizontal="center" vertical="center"/>
    </xf>
    <xf numFmtId="164" fontId="14" fillId="2" borderId="133" xfId="0" applyNumberFormat="1" applyFont="1" applyFill="1" applyBorder="1" applyAlignment="1">
      <alignment horizontal="center" vertical="center"/>
    </xf>
    <xf numFmtId="16" fontId="0" fillId="0" borderId="0" xfId="0" applyNumberFormat="1"/>
    <xf numFmtId="0" fontId="20" fillId="3" borderId="149" xfId="0" applyFont="1" applyFill="1" applyBorder="1" applyAlignment="1">
      <alignment vertical="center"/>
    </xf>
    <xf numFmtId="0" fontId="8" fillId="2" borderId="7" xfId="0" applyFont="1" applyFill="1" applyBorder="1" applyAlignment="1">
      <alignment vertical="center"/>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37" fillId="8" borderId="1" xfId="0" applyFont="1" applyFill="1" applyBorder="1" applyAlignment="1">
      <alignment vertical="center"/>
    </xf>
    <xf numFmtId="0" fontId="37" fillId="8" borderId="1" xfId="0" applyFont="1" applyFill="1" applyBorder="1" applyAlignment="1">
      <alignment horizontal="center" vertical="center"/>
    </xf>
    <xf numFmtId="0" fontId="37" fillId="8" borderId="1" xfId="0" applyFont="1" applyFill="1" applyBorder="1" applyAlignment="1">
      <alignment horizontal="center" vertical="center" wrapText="1"/>
    </xf>
    <xf numFmtId="0" fontId="37" fillId="8" borderId="5" xfId="0" applyFont="1" applyFill="1" applyBorder="1" applyAlignment="1">
      <alignment horizontal="center" vertical="center" wrapText="1"/>
    </xf>
    <xf numFmtId="164" fontId="37" fillId="8" borderId="6"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8" fillId="2" borderId="2" xfId="0" applyFont="1" applyFill="1" applyBorder="1" applyAlignment="1">
      <alignmen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wrapText="1"/>
    </xf>
    <xf numFmtId="164" fontId="8" fillId="2" borderId="9" xfId="0" applyNumberFormat="1" applyFont="1" applyFill="1" applyBorder="1" applyAlignment="1">
      <alignment horizontal="center" vertical="center"/>
    </xf>
    <xf numFmtId="7" fontId="56" fillId="2" borderId="4" xfId="0" applyNumberFormat="1" applyFont="1" applyFill="1" applyBorder="1" applyAlignment="1">
      <alignment horizontal="left" vertical="center" wrapText="1"/>
    </xf>
    <xf numFmtId="0" fontId="48" fillId="8" borderId="11" xfId="0" applyFont="1" applyFill="1" applyBorder="1" applyAlignment="1">
      <alignment horizontal="left" vertical="center"/>
    </xf>
    <xf numFmtId="164" fontId="37" fillId="8" borderId="3" xfId="0" applyNumberFormat="1" applyFont="1" applyFill="1" applyBorder="1" applyAlignment="1">
      <alignment horizontal="center" vertical="center"/>
    </xf>
    <xf numFmtId="0" fontId="5" fillId="2" borderId="93" xfId="0" applyFont="1" applyFill="1" applyBorder="1" applyAlignment="1">
      <alignment vertical="center"/>
    </xf>
    <xf numFmtId="0" fontId="5" fillId="2" borderId="93" xfId="0" applyFont="1" applyFill="1" applyBorder="1" applyAlignment="1">
      <alignment horizontal="center" vertical="center"/>
    </xf>
    <xf numFmtId="0" fontId="5" fillId="2" borderId="93" xfId="0" applyFont="1" applyFill="1" applyBorder="1" applyAlignment="1">
      <alignment vertical="center" wrapText="1"/>
    </xf>
    <xf numFmtId="0" fontId="48" fillId="8" borderId="33" xfId="0" applyFont="1" applyFill="1" applyBorder="1" applyAlignment="1">
      <alignment vertical="center"/>
    </xf>
    <xf numFmtId="0" fontId="4" fillId="8" borderId="79" xfId="0" applyFont="1" applyFill="1" applyBorder="1" applyAlignment="1">
      <alignment horizontal="center" vertical="center"/>
    </xf>
    <xf numFmtId="164" fontId="37" fillId="8" borderId="47" xfId="0" applyNumberFormat="1" applyFont="1" applyFill="1" applyBorder="1" applyAlignment="1">
      <alignment horizontal="center" vertical="center"/>
    </xf>
    <xf numFmtId="0" fontId="4" fillId="8" borderId="13" xfId="0" applyFont="1" applyFill="1" applyBorder="1" applyAlignment="1">
      <alignment vertical="center"/>
    </xf>
    <xf numFmtId="0" fontId="4" fillId="8" borderId="7" xfId="0" applyFont="1" applyFill="1" applyBorder="1" applyAlignment="1">
      <alignment horizontal="center" vertical="center"/>
    </xf>
    <xf numFmtId="0" fontId="4" fillId="8" borderId="7" xfId="0" applyFont="1" applyFill="1" applyBorder="1" applyAlignment="1">
      <alignment vertical="center" wrapText="1"/>
    </xf>
    <xf numFmtId="9" fontId="4" fillId="8" borderId="7" xfId="2" applyFont="1" applyFill="1" applyBorder="1" applyAlignment="1">
      <alignment horizontal="center" vertical="center"/>
    </xf>
    <xf numFmtId="9" fontId="4" fillId="8" borderId="1" xfId="2" applyFont="1" applyFill="1" applyBorder="1" applyAlignment="1">
      <alignment horizontal="center" vertical="center"/>
    </xf>
    <xf numFmtId="0" fontId="5" fillId="0" borderId="150" xfId="0" applyFont="1" applyBorder="1" applyAlignment="1">
      <alignment horizontal="center" vertical="center"/>
    </xf>
    <xf numFmtId="0" fontId="5" fillId="0" borderId="150" xfId="0" applyFont="1" applyBorder="1" applyAlignment="1">
      <alignment vertical="center" wrapText="1"/>
    </xf>
    <xf numFmtId="0" fontId="5" fillId="0" borderId="1" xfId="0" applyFont="1" applyBorder="1" applyAlignment="1">
      <alignment horizontal="center" vertical="center"/>
    </xf>
    <xf numFmtId="0" fontId="5" fillId="2" borderId="33" xfId="0" applyFont="1" applyFill="1" applyBorder="1" applyAlignment="1">
      <alignment horizontal="center" vertical="center" wrapText="1"/>
    </xf>
    <xf numFmtId="164" fontId="5" fillId="2" borderId="79" xfId="0" applyNumberFormat="1" applyFont="1" applyFill="1" applyBorder="1" applyAlignment="1">
      <alignment horizontal="center" vertical="center"/>
    </xf>
    <xf numFmtId="164" fontId="5" fillId="12" borderId="57" xfId="1" applyNumberFormat="1" applyFont="1" applyFill="1" applyBorder="1" applyAlignment="1">
      <alignment horizontal="center" vertical="center"/>
    </xf>
    <xf numFmtId="0" fontId="14" fillId="2" borderId="8" xfId="0" applyFont="1" applyFill="1" applyBorder="1" applyAlignment="1">
      <alignment vertical="center" wrapText="1"/>
    </xf>
    <xf numFmtId="0" fontId="14" fillId="2" borderId="33" xfId="0" applyFont="1" applyFill="1" applyBorder="1" applyAlignment="1">
      <alignment vertical="center" wrapText="1"/>
    </xf>
    <xf numFmtId="0" fontId="57" fillId="3" borderId="9" xfId="0" applyFont="1" applyFill="1" applyBorder="1" applyAlignment="1">
      <alignment vertical="center"/>
    </xf>
    <xf numFmtId="0" fontId="57" fillId="3" borderId="10" xfId="0" applyFont="1" applyFill="1" applyBorder="1" applyAlignment="1">
      <alignment vertical="center"/>
    </xf>
    <xf numFmtId="0" fontId="18" fillId="3" borderId="32" xfId="0" applyFont="1" applyFill="1" applyBorder="1" applyAlignment="1">
      <alignment horizontal="center" vertical="center"/>
    </xf>
    <xf numFmtId="0" fontId="37" fillId="8" borderId="13" xfId="0" applyFont="1" applyFill="1" applyBorder="1" applyAlignment="1">
      <alignment vertical="center"/>
    </xf>
    <xf numFmtId="0" fontId="37" fillId="8" borderId="7" xfId="0" applyFont="1" applyFill="1" applyBorder="1" applyAlignment="1">
      <alignment horizontal="center" vertical="center"/>
    </xf>
    <xf numFmtId="0" fontId="37" fillId="8" borderId="7" xfId="0" applyFont="1" applyFill="1" applyBorder="1" applyAlignment="1">
      <alignment vertical="center" wrapText="1"/>
    </xf>
    <xf numFmtId="164" fontId="37" fillId="8" borderId="7" xfId="0" applyNumberFormat="1" applyFont="1" applyFill="1" applyBorder="1" applyAlignment="1">
      <alignment horizontal="center" vertical="center"/>
    </xf>
    <xf numFmtId="0" fontId="37" fillId="8" borderId="3" xfId="0" applyFont="1" applyFill="1" applyBorder="1" applyAlignment="1">
      <alignment vertical="center"/>
    </xf>
    <xf numFmtId="0" fontId="37" fillId="8" borderId="1" xfId="0" applyFont="1" applyFill="1" applyBorder="1" applyAlignment="1">
      <alignment vertical="center" wrapText="1"/>
    </xf>
    <xf numFmtId="8" fontId="8" fillId="11" borderId="60" xfId="0" applyNumberFormat="1" applyFont="1" applyFill="1" applyBorder="1" applyAlignment="1">
      <alignment horizontal="center" vertical="center"/>
    </xf>
    <xf numFmtId="0" fontId="58" fillId="2" borderId="0" xfId="4" applyFont="1" applyFill="1" applyBorder="1" applyAlignment="1">
      <alignment vertical="center"/>
    </xf>
    <xf numFmtId="0" fontId="45" fillId="2" borderId="0" xfId="4" applyFont="1" applyFill="1" applyBorder="1" applyAlignment="1">
      <alignment vertical="center"/>
    </xf>
    <xf numFmtId="0" fontId="37" fillId="8" borderId="15" xfId="0" applyFont="1" applyFill="1" applyBorder="1" applyAlignment="1">
      <alignment vertical="center"/>
    </xf>
    <xf numFmtId="0" fontId="37" fillId="8" borderId="12" xfId="0" applyFont="1" applyFill="1" applyBorder="1" applyAlignment="1">
      <alignment horizontal="center" vertical="center"/>
    </xf>
    <xf numFmtId="0" fontId="37" fillId="8" borderId="12" xfId="0" applyFont="1" applyFill="1" applyBorder="1" applyAlignment="1">
      <alignment vertical="center" wrapText="1"/>
    </xf>
    <xf numFmtId="164" fontId="37" fillId="8" borderId="12" xfId="0" applyNumberFormat="1" applyFont="1" applyFill="1" applyBorder="1" applyAlignment="1">
      <alignment horizontal="center" vertical="center"/>
    </xf>
    <xf numFmtId="164" fontId="37" fillId="8" borderId="13" xfId="0" applyNumberFormat="1" applyFont="1" applyFill="1" applyBorder="1" applyAlignment="1">
      <alignment horizontal="center" vertical="center"/>
    </xf>
    <xf numFmtId="0" fontId="8" fillId="0" borderId="1" xfId="0" applyFont="1" applyBorder="1" applyAlignment="1">
      <alignment vertical="center" wrapText="1"/>
    </xf>
    <xf numFmtId="0" fontId="45" fillId="2" borderId="1" xfId="0" applyFont="1" applyFill="1" applyBorder="1" applyAlignment="1">
      <alignment horizontal="center" vertical="center"/>
    </xf>
    <xf numFmtId="0" fontId="37" fillId="8" borderId="5" xfId="0" applyFont="1" applyFill="1" applyBorder="1" applyAlignment="1">
      <alignment vertical="center"/>
    </xf>
    <xf numFmtId="0" fontId="37" fillId="8" borderId="6" xfId="0" applyFont="1" applyFill="1" applyBorder="1" applyAlignment="1">
      <alignment horizontal="center" vertical="center"/>
    </xf>
    <xf numFmtId="0" fontId="37" fillId="8" borderId="6" xfId="0" applyFont="1" applyFill="1" applyBorder="1" applyAlignment="1">
      <alignment vertical="center" wrapText="1"/>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wrapText="1"/>
    </xf>
    <xf numFmtId="8" fontId="8" fillId="11" borderId="0" xfId="0" applyNumberFormat="1" applyFont="1" applyFill="1" applyAlignment="1">
      <alignment horizontal="center" vertical="center"/>
    </xf>
    <xf numFmtId="0" fontId="58" fillId="2" borderId="0" xfId="4"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wrapText="1"/>
    </xf>
    <xf numFmtId="164" fontId="8" fillId="2" borderId="0" xfId="0" applyNumberFormat="1" applyFont="1" applyFill="1" applyAlignment="1">
      <alignment horizontal="center" vertical="center"/>
    </xf>
    <xf numFmtId="0" fontId="37" fillId="8" borderId="0" xfId="0" applyFont="1" applyFill="1" applyAlignment="1">
      <alignment vertical="center" wrapText="1"/>
    </xf>
    <xf numFmtId="0" fontId="8" fillId="2" borderId="5" xfId="0" applyFont="1" applyFill="1" applyBorder="1" applyAlignment="1">
      <alignment horizontal="center" vertical="center"/>
    </xf>
    <xf numFmtId="0" fontId="37" fillId="5" borderId="3" xfId="0" applyFont="1" applyFill="1" applyBorder="1" applyAlignme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8" fillId="2" borderId="87" xfId="0" applyFont="1" applyFill="1" applyBorder="1" applyAlignment="1">
      <alignment vertical="center"/>
    </xf>
    <xf numFmtId="0" fontId="8" fillId="2" borderId="87" xfId="0" applyFont="1" applyFill="1" applyBorder="1" applyAlignment="1">
      <alignment horizontal="center" vertical="center"/>
    </xf>
    <xf numFmtId="0" fontId="8" fillId="2" borderId="87" xfId="0" applyFont="1" applyFill="1" applyBorder="1" applyAlignment="1">
      <alignment vertical="center" wrapText="1"/>
    </xf>
    <xf numFmtId="0" fontId="8" fillId="2" borderId="90" xfId="0" applyFont="1" applyFill="1" applyBorder="1" applyAlignment="1">
      <alignment horizontal="center" vertical="center" wrapText="1"/>
    </xf>
    <xf numFmtId="164" fontId="46" fillId="2" borderId="151" xfId="0" applyNumberFormat="1" applyFont="1" applyFill="1" applyBorder="1" applyAlignment="1">
      <alignment horizontal="center" vertical="center"/>
    </xf>
    <xf numFmtId="0" fontId="45" fillId="2" borderId="0" xfId="0" applyFont="1" applyFill="1" applyAlignment="1">
      <alignment vertical="center"/>
    </xf>
    <xf numFmtId="0" fontId="45" fillId="2" borderId="0" xfId="0" applyFont="1" applyFill="1"/>
    <xf numFmtId="0" fontId="45" fillId="0" borderId="0" xfId="0" applyFont="1"/>
    <xf numFmtId="14" fontId="45" fillId="0" borderId="0" xfId="0" applyNumberFormat="1" applyFont="1"/>
    <xf numFmtId="8" fontId="8" fillId="11" borderId="17" xfId="0" applyNumberFormat="1" applyFont="1" applyFill="1" applyBorder="1" applyAlignment="1">
      <alignment horizontal="center" vertical="center"/>
    </xf>
    <xf numFmtId="8" fontId="14" fillId="11" borderId="60" xfId="0" applyNumberFormat="1" applyFont="1" applyFill="1" applyBorder="1" applyAlignment="1">
      <alignment horizontal="center" vertical="center"/>
    </xf>
    <xf numFmtId="8" fontId="14" fillId="11" borderId="17" xfId="0" applyNumberFormat="1" applyFont="1" applyFill="1" applyBorder="1" applyAlignment="1">
      <alignment horizontal="center" vertical="center"/>
    </xf>
    <xf numFmtId="0" fontId="4" fillId="2" borderId="11" xfId="0" applyFont="1" applyFill="1" applyBorder="1" applyAlignment="1">
      <alignment horizontal="right" vertical="center"/>
    </xf>
    <xf numFmtId="0" fontId="37" fillId="3" borderId="29" xfId="0" applyFont="1" applyFill="1" applyBorder="1" applyAlignment="1">
      <alignment vertical="center"/>
    </xf>
    <xf numFmtId="0" fontId="37" fillId="3" borderId="29" xfId="0" applyFont="1" applyFill="1" applyBorder="1" applyAlignment="1">
      <alignment horizontal="center" vertical="center"/>
    </xf>
    <xf numFmtId="0" fontId="37" fillId="3" borderId="29" xfId="0" applyFont="1" applyFill="1" applyBorder="1" applyAlignment="1">
      <alignment horizontal="center" vertical="center" wrapText="1"/>
    </xf>
    <xf numFmtId="0" fontId="14" fillId="2" borderId="17" xfId="0" applyFont="1" applyFill="1" applyBorder="1" applyAlignment="1">
      <alignment horizontal="center" vertical="center"/>
    </xf>
    <xf numFmtId="0" fontId="39" fillId="3" borderId="17" xfId="0" applyFont="1" applyFill="1" applyBorder="1" applyAlignment="1">
      <alignment vertical="center"/>
    </xf>
    <xf numFmtId="0" fontId="39" fillId="3" borderId="17" xfId="0" applyFont="1" applyFill="1" applyBorder="1" applyAlignment="1">
      <alignment horizontal="center" vertical="center"/>
    </xf>
    <xf numFmtId="0" fontId="39" fillId="3" borderId="17" xfId="0" applyFont="1" applyFill="1" applyBorder="1" applyAlignment="1">
      <alignment horizontal="center" vertical="center" wrapText="1"/>
    </xf>
    <xf numFmtId="9" fontId="16" fillId="3" borderId="17" xfId="2" applyFont="1" applyFill="1" applyBorder="1" applyAlignment="1">
      <alignment horizontal="center" vertical="center"/>
    </xf>
    <xf numFmtId="0" fontId="8" fillId="12" borderId="36" xfId="0" applyFont="1" applyFill="1" applyBorder="1" applyAlignment="1">
      <alignment vertical="center"/>
    </xf>
    <xf numFmtId="0" fontId="5" fillId="0" borderId="36" xfId="0" applyFont="1" applyBorder="1" applyAlignment="1">
      <alignment horizontal="left" vertical="center"/>
    </xf>
    <xf numFmtId="0" fontId="5" fillId="12" borderId="36" xfId="0" applyFont="1" applyFill="1" applyBorder="1" applyAlignment="1">
      <alignment horizontal="left" vertical="center" wrapText="1"/>
    </xf>
    <xf numFmtId="0" fontId="8" fillId="0" borderId="36" xfId="0" applyFont="1" applyBorder="1" applyAlignment="1">
      <alignment vertical="center"/>
    </xf>
    <xf numFmtId="0" fontId="8" fillId="0" borderId="36" xfId="0" applyFont="1" applyBorder="1" applyAlignment="1">
      <alignment horizontal="center" vertical="center"/>
    </xf>
    <xf numFmtId="0" fontId="8" fillId="0" borderId="36" xfId="0" applyFont="1" applyBorder="1" applyAlignment="1">
      <alignment vertical="center" wrapText="1"/>
    </xf>
    <xf numFmtId="164" fontId="14" fillId="12" borderId="55" xfId="0" applyNumberFormat="1" applyFont="1" applyFill="1" applyBorder="1" applyAlignment="1">
      <alignment horizontal="center" vertical="center"/>
    </xf>
    <xf numFmtId="164" fontId="39" fillId="14" borderId="55"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9" fillId="11" borderId="0" xfId="0" applyFont="1" applyFill="1" applyAlignment="1">
      <alignment wrapText="1"/>
    </xf>
    <xf numFmtId="0" fontId="60" fillId="2" borderId="0" xfId="4" applyFont="1" applyFill="1" applyAlignment="1">
      <alignment vertical="center"/>
    </xf>
    <xf numFmtId="0" fontId="61" fillId="2" borderId="0" xfId="0" applyFont="1" applyFill="1" applyAlignment="1">
      <alignment vertical="center"/>
    </xf>
    <xf numFmtId="16" fontId="45" fillId="0" borderId="0" xfId="0" applyNumberFormat="1" applyFont="1"/>
    <xf numFmtId="164" fontId="14" fillId="2" borderId="12" xfId="0" applyNumberFormat="1" applyFont="1" applyFill="1" applyBorder="1" applyAlignment="1">
      <alignment horizontal="center" vertical="center"/>
    </xf>
    <xf numFmtId="164" fontId="14" fillId="11" borderId="32" xfId="0" applyNumberFormat="1" applyFont="1" applyFill="1" applyBorder="1" applyAlignment="1">
      <alignment horizontal="center" vertical="center"/>
    </xf>
    <xf numFmtId="164" fontId="14" fillId="2" borderId="152" xfId="0" applyNumberFormat="1" applyFont="1" applyFill="1" applyBorder="1" applyAlignment="1">
      <alignment horizontal="center" vertical="center"/>
    </xf>
    <xf numFmtId="164" fontId="4" fillId="8" borderId="153" xfId="0" applyNumberFormat="1" applyFont="1" applyFill="1" applyBorder="1" applyAlignment="1" applyProtection="1">
      <alignment horizontal="center" vertical="center"/>
      <protection locked="0"/>
    </xf>
    <xf numFmtId="164" fontId="5" fillId="0" borderId="147" xfId="0" applyNumberFormat="1" applyFont="1" applyBorder="1" applyAlignment="1">
      <alignment horizontal="center" vertical="center" wrapText="1"/>
    </xf>
    <xf numFmtId="164" fontId="5" fillId="2" borderId="153" xfId="0" applyNumberFormat="1" applyFont="1" applyFill="1" applyBorder="1" applyAlignment="1">
      <alignment horizontal="center" vertical="center"/>
    </xf>
    <xf numFmtId="9" fontId="2" fillId="3" borderId="154" xfId="2" applyFont="1" applyFill="1" applyBorder="1" applyAlignment="1">
      <alignment horizontal="center" vertical="center" wrapText="1"/>
    </xf>
    <xf numFmtId="9" fontId="2" fillId="3" borderId="155" xfId="2" applyFont="1" applyFill="1" applyBorder="1" applyAlignment="1">
      <alignment horizontal="center" vertical="center" wrapText="1"/>
    </xf>
    <xf numFmtId="164" fontId="8" fillId="11" borderId="6" xfId="0" applyNumberFormat="1" applyFont="1" applyFill="1" applyBorder="1" applyAlignment="1">
      <alignment horizontal="center" vertical="center"/>
    </xf>
    <xf numFmtId="0" fontId="66" fillId="17" borderId="55" xfId="0" applyFont="1" applyFill="1" applyBorder="1" applyAlignment="1">
      <alignment vertical="center"/>
    </xf>
    <xf numFmtId="0" fontId="69" fillId="11" borderId="0" xfId="0" applyFont="1" applyFill="1" applyAlignment="1">
      <alignment vertical="center"/>
    </xf>
    <xf numFmtId="0" fontId="64" fillId="11" borderId="0" xfId="0" applyFont="1" applyFill="1" applyAlignment="1">
      <alignment vertical="center"/>
    </xf>
    <xf numFmtId="0" fontId="64" fillId="0" borderId="0" xfId="0" applyFont="1" applyAlignment="1">
      <alignment vertical="center"/>
    </xf>
    <xf numFmtId="0" fontId="63" fillId="3" borderId="86" xfId="0" applyFont="1" applyFill="1" applyBorder="1" applyAlignment="1">
      <alignment horizontal="center" vertical="center"/>
    </xf>
    <xf numFmtId="9" fontId="65" fillId="3" borderId="61" xfId="0" applyNumberFormat="1" applyFont="1" applyFill="1" applyBorder="1" applyAlignment="1">
      <alignment horizontal="center" vertical="center"/>
    </xf>
    <xf numFmtId="0" fontId="66" fillId="17" borderId="55" xfId="0" applyFont="1" applyFill="1" applyBorder="1" applyAlignment="1">
      <alignment horizontal="center" vertical="center"/>
    </xf>
    <xf numFmtId="0" fontId="66" fillId="17" borderId="36" xfId="0" applyFont="1" applyFill="1" applyBorder="1" applyAlignment="1">
      <alignment horizontal="center" vertical="center"/>
    </xf>
    <xf numFmtId="8" fontId="67" fillId="11" borderId="36" xfId="0" applyNumberFormat="1" applyFont="1" applyFill="1" applyBorder="1" applyAlignment="1">
      <alignment horizontal="center" vertical="center"/>
    </xf>
    <xf numFmtId="0" fontId="69" fillId="11" borderId="0" xfId="0" applyFont="1" applyFill="1" applyAlignment="1">
      <alignment horizontal="center" vertical="center"/>
    </xf>
    <xf numFmtId="9" fontId="65" fillId="3" borderId="34" xfId="0" applyNumberFormat="1" applyFont="1" applyFill="1" applyBorder="1" applyAlignment="1">
      <alignment horizontal="center" vertical="center"/>
    </xf>
    <xf numFmtId="8" fontId="67" fillId="11" borderId="53" xfId="0" applyNumberFormat="1" applyFont="1" applyFill="1" applyBorder="1" applyAlignment="1">
      <alignment horizontal="center" vertical="center"/>
    </xf>
    <xf numFmtId="8" fontId="71" fillId="0" borderId="32" xfId="0" applyNumberFormat="1" applyFont="1" applyBorder="1" applyAlignment="1">
      <alignment horizontal="center" vertical="center"/>
    </xf>
    <xf numFmtId="8" fontId="71" fillId="0" borderId="31" xfId="0" applyNumberFormat="1" applyFont="1" applyBorder="1" applyAlignment="1">
      <alignment horizontal="center" vertical="center"/>
    </xf>
    <xf numFmtId="0" fontId="67" fillId="11" borderId="60" xfId="0" applyFont="1" applyFill="1" applyBorder="1" applyAlignment="1">
      <alignment horizontal="center" vertical="center"/>
    </xf>
    <xf numFmtId="0" fontId="67" fillId="11" borderId="86" xfId="0" applyFont="1" applyFill="1" applyBorder="1" applyAlignment="1">
      <alignment horizontal="center" vertical="center"/>
    </xf>
    <xf numFmtId="0" fontId="67" fillId="11" borderId="61" xfId="0" applyFont="1" applyFill="1" applyBorder="1" applyAlignment="1">
      <alignment horizontal="center" vertical="center"/>
    </xf>
    <xf numFmtId="0" fontId="64" fillId="11" borderId="0" xfId="0" applyFont="1" applyFill="1" applyAlignment="1">
      <alignment horizontal="center" vertical="center"/>
    </xf>
    <xf numFmtId="0" fontId="64" fillId="0" borderId="0" xfId="0" applyFont="1" applyAlignment="1">
      <alignment horizontal="center" vertical="center"/>
    </xf>
    <xf numFmtId="0" fontId="65" fillId="3" borderId="31" xfId="0" applyFont="1" applyFill="1" applyBorder="1" applyAlignment="1">
      <alignment vertical="center"/>
    </xf>
    <xf numFmtId="0" fontId="66" fillId="11" borderId="54" xfId="0" applyFont="1" applyFill="1" applyBorder="1" applyAlignment="1">
      <alignment vertical="center"/>
    </xf>
    <xf numFmtId="0" fontId="66" fillId="17" borderId="55" xfId="0" applyFont="1" applyFill="1" applyBorder="1" applyAlignment="1">
      <alignment vertical="center" wrapText="1"/>
    </xf>
    <xf numFmtId="0" fontId="67" fillId="11" borderId="54" xfId="0" applyFont="1" applyFill="1" applyBorder="1" applyAlignment="1">
      <alignment vertical="center"/>
    </xf>
    <xf numFmtId="0" fontId="67" fillId="11" borderId="36" xfId="0" applyFont="1" applyFill="1" applyBorder="1" applyAlignment="1">
      <alignment vertical="center"/>
    </xf>
    <xf numFmtId="0" fontId="67" fillId="11" borderId="36" xfId="0" applyFont="1" applyFill="1" applyBorder="1" applyAlignment="1">
      <alignment vertical="center" wrapText="1"/>
    </xf>
    <xf numFmtId="0" fontId="64" fillId="11" borderId="54" xfId="0" applyFont="1" applyFill="1" applyBorder="1" applyAlignment="1">
      <alignment vertical="center"/>
    </xf>
    <xf numFmtId="0" fontId="67" fillId="11" borderId="55" xfId="0" applyFont="1" applyFill="1" applyBorder="1" applyAlignment="1">
      <alignment vertical="center" wrapText="1"/>
    </xf>
    <xf numFmtId="0" fontId="65" fillId="3" borderId="32" xfId="0" applyFont="1" applyFill="1" applyBorder="1" applyAlignment="1">
      <alignment vertical="center"/>
    </xf>
    <xf numFmtId="0" fontId="65" fillId="3" borderId="34" xfId="0" applyFont="1" applyFill="1" applyBorder="1" applyAlignment="1">
      <alignment vertical="center"/>
    </xf>
    <xf numFmtId="0" fontId="65" fillId="3" borderId="34" xfId="0" applyFont="1" applyFill="1" applyBorder="1" applyAlignment="1">
      <alignment vertical="center" wrapText="1"/>
    </xf>
    <xf numFmtId="0" fontId="70" fillId="11" borderId="54" xfId="0" applyFont="1" applyFill="1" applyBorder="1" applyAlignment="1">
      <alignment vertical="center"/>
    </xf>
    <xf numFmtId="0" fontId="67" fillId="11" borderId="53" xfId="0" applyFont="1" applyFill="1" applyBorder="1" applyAlignment="1">
      <alignment vertical="center"/>
    </xf>
    <xf numFmtId="0" fontId="67" fillId="11" borderId="53" xfId="0" applyFont="1" applyFill="1" applyBorder="1" applyAlignment="1">
      <alignment vertical="center" wrapText="1"/>
    </xf>
    <xf numFmtId="0" fontId="67" fillId="11" borderId="31" xfId="0" applyFont="1" applyFill="1" applyBorder="1" applyAlignment="1">
      <alignment vertical="center"/>
    </xf>
    <xf numFmtId="0" fontId="67" fillId="11" borderId="86" xfId="0" applyFont="1" applyFill="1" applyBorder="1" applyAlignment="1">
      <alignment vertical="center" wrapText="1"/>
    </xf>
    <xf numFmtId="0" fontId="65" fillId="3" borderId="61" xfId="0" applyFont="1" applyFill="1" applyBorder="1" applyAlignment="1">
      <alignment horizontal="center" vertical="center"/>
    </xf>
    <xf numFmtId="0" fontId="65" fillId="3" borderId="61" xfId="0" applyFont="1" applyFill="1" applyBorder="1" applyAlignment="1">
      <alignment horizontal="center" vertical="center" wrapText="1"/>
    </xf>
    <xf numFmtId="0" fontId="67" fillId="11" borderId="36" xfId="0" applyFont="1" applyFill="1" applyBorder="1" applyAlignment="1">
      <alignment horizontal="center" vertical="center"/>
    </xf>
    <xf numFmtId="0" fontId="65" fillId="3" borderId="34" xfId="0" applyFont="1" applyFill="1" applyBorder="1" applyAlignment="1">
      <alignment horizontal="center" vertical="center"/>
    </xf>
    <xf numFmtId="0" fontId="65" fillId="3" borderId="34" xfId="0" applyFont="1" applyFill="1" applyBorder="1" applyAlignment="1">
      <alignment horizontal="center" vertical="center" wrapText="1"/>
    </xf>
    <xf numFmtId="0" fontId="67" fillId="11" borderId="53" xfId="0" applyFont="1" applyFill="1" applyBorder="1" applyAlignment="1">
      <alignment horizontal="center" vertical="center"/>
    </xf>
    <xf numFmtId="8" fontId="8" fillId="12" borderId="34" xfId="0" applyNumberFormat="1" applyFont="1" applyFill="1" applyBorder="1" applyAlignment="1">
      <alignment horizontal="center" vertical="center"/>
    </xf>
    <xf numFmtId="8" fontId="8" fillId="12" borderId="38" xfId="0" applyNumberFormat="1" applyFont="1" applyFill="1" applyBorder="1" applyAlignment="1">
      <alignment horizontal="center" vertical="center"/>
    </xf>
    <xf numFmtId="8" fontId="8" fillId="12" borderId="61" xfId="0" applyNumberFormat="1" applyFont="1" applyFill="1" applyBorder="1" applyAlignment="1">
      <alignment horizontal="center" vertical="center"/>
    </xf>
    <xf numFmtId="8" fontId="8" fillId="12" borderId="72" xfId="0" applyNumberFormat="1" applyFont="1" applyFill="1" applyBorder="1" applyAlignment="1">
      <alignment horizontal="center" vertical="center"/>
    </xf>
    <xf numFmtId="0" fontId="37" fillId="14" borderId="0" xfId="0" applyFont="1" applyFill="1" applyAlignment="1">
      <alignment horizontal="center" vertical="center"/>
    </xf>
    <xf numFmtId="0" fontId="37" fillId="14" borderId="119" xfId="0" applyFont="1" applyFill="1" applyBorder="1" applyAlignment="1">
      <alignment horizontal="center" vertical="center"/>
    </xf>
    <xf numFmtId="8" fontId="8" fillId="12" borderId="160" xfId="0" applyNumberFormat="1" applyFont="1" applyFill="1" applyBorder="1" applyAlignment="1">
      <alignment horizontal="center" vertical="center"/>
    </xf>
    <xf numFmtId="0" fontId="47" fillId="0" borderId="22" xfId="0" applyFont="1" applyBorder="1" applyAlignment="1">
      <alignment vertical="center"/>
    </xf>
    <xf numFmtId="0" fontId="5" fillId="12" borderId="22" xfId="0" applyFont="1" applyFill="1" applyBorder="1" applyAlignment="1">
      <alignment vertical="center" wrapText="1"/>
    </xf>
    <xf numFmtId="0" fontId="8" fillId="12" borderId="33" xfId="0" applyFont="1" applyFill="1" applyBorder="1" applyAlignment="1">
      <alignment vertical="center"/>
    </xf>
    <xf numFmtId="0" fontId="5" fillId="0" borderId="20" xfId="0" applyFont="1" applyBorder="1" applyAlignment="1">
      <alignment vertical="center"/>
    </xf>
    <xf numFmtId="0" fontId="47" fillId="0" borderId="21" xfId="0" applyFont="1" applyBorder="1" applyAlignment="1">
      <alignment vertical="center"/>
    </xf>
    <xf numFmtId="0" fontId="8" fillId="0" borderId="21" xfId="0" applyFont="1" applyBorder="1" applyAlignment="1">
      <alignment vertical="center" wrapText="1"/>
    </xf>
    <xf numFmtId="0" fontId="8" fillId="12" borderId="60" xfId="0" applyFont="1" applyFill="1" applyBorder="1" applyAlignment="1">
      <alignment vertical="center"/>
    </xf>
    <xf numFmtId="8" fontId="8" fillId="12" borderId="79" xfId="0" applyNumberFormat="1" applyFont="1" applyFill="1" applyBorder="1" applyAlignment="1">
      <alignment horizontal="center" vertical="center"/>
    </xf>
    <xf numFmtId="8" fontId="8" fillId="12" borderId="86" xfId="0" applyNumberFormat="1" applyFont="1" applyFill="1" applyBorder="1" applyAlignment="1">
      <alignment horizontal="center" vertical="center"/>
    </xf>
    <xf numFmtId="0" fontId="8" fillId="12" borderId="34" xfId="0" applyFont="1" applyFill="1" applyBorder="1" applyAlignment="1">
      <alignment vertical="center"/>
    </xf>
    <xf numFmtId="0" fontId="8" fillId="12" borderId="61" xfId="0" applyFont="1" applyFill="1" applyBorder="1" applyAlignment="1">
      <alignment vertical="center"/>
    </xf>
    <xf numFmtId="9" fontId="2" fillId="13" borderId="158" xfId="0" applyNumberFormat="1" applyFont="1" applyFill="1" applyBorder="1" applyAlignment="1">
      <alignment horizontal="center" vertical="center"/>
    </xf>
    <xf numFmtId="9" fontId="2" fillId="13" borderId="159" xfId="0" applyNumberFormat="1" applyFont="1" applyFill="1" applyBorder="1" applyAlignment="1">
      <alignment horizontal="center" vertical="center"/>
    </xf>
    <xf numFmtId="9" fontId="2" fillId="13" borderId="22" xfId="0" applyNumberFormat="1" applyFont="1" applyFill="1" applyBorder="1" applyAlignment="1">
      <alignment horizontal="center" vertical="center"/>
    </xf>
    <xf numFmtId="0" fontId="2" fillId="13" borderId="34" xfId="0" applyFont="1" applyFill="1" applyBorder="1" applyAlignment="1">
      <alignment horizontal="center" vertical="center"/>
    </xf>
    <xf numFmtId="0" fontId="2" fillId="13" borderId="0" xfId="0" applyFont="1" applyFill="1" applyAlignment="1">
      <alignment horizontal="center" vertical="center"/>
    </xf>
    <xf numFmtId="0" fontId="2" fillId="13" borderId="159" xfId="0" applyFont="1" applyFill="1" applyBorder="1" applyAlignment="1">
      <alignment horizontal="center" vertical="center" wrapText="1"/>
    </xf>
    <xf numFmtId="0" fontId="2" fillId="13" borderId="39" xfId="0" applyFont="1" applyFill="1" applyBorder="1" applyAlignment="1">
      <alignment horizontal="center" vertical="center"/>
    </xf>
    <xf numFmtId="0" fontId="2" fillId="13" borderId="159" xfId="0" applyFont="1" applyFill="1" applyBorder="1" applyAlignment="1">
      <alignment vertical="center"/>
    </xf>
    <xf numFmtId="0" fontId="15" fillId="11" borderId="0" xfId="0" applyFont="1" applyFill="1" applyAlignment="1">
      <alignment horizontal="right" vertical="center"/>
    </xf>
    <xf numFmtId="0" fontId="15" fillId="11" borderId="0" xfId="0" applyFont="1" applyFill="1" applyAlignment="1">
      <alignment vertical="center"/>
    </xf>
    <xf numFmtId="0" fontId="50" fillId="0" borderId="18" xfId="0" applyFont="1" applyBorder="1" applyAlignment="1">
      <alignment vertical="center"/>
    </xf>
    <xf numFmtId="0" fontId="50" fillId="0" borderId="28"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4" fontId="8" fillId="12" borderId="34" xfId="0" applyNumberFormat="1" applyFont="1" applyFill="1" applyBorder="1" applyAlignment="1">
      <alignment horizontal="center" vertical="center"/>
    </xf>
    <xf numFmtId="9" fontId="2" fillId="3" borderId="59" xfId="2" applyFont="1" applyFill="1" applyBorder="1" applyAlignment="1">
      <alignment horizontal="center" vertical="center"/>
    </xf>
    <xf numFmtId="0" fontId="19" fillId="12" borderId="0" xfId="4" applyFill="1" applyBorder="1" applyAlignment="1">
      <alignment vertical="center"/>
    </xf>
    <xf numFmtId="9" fontId="18" fillId="13" borderId="34" xfId="0" applyNumberFormat="1" applyFont="1" applyFill="1" applyBorder="1" applyAlignment="1">
      <alignment horizontal="center" vertical="center"/>
    </xf>
    <xf numFmtId="8" fontId="8" fillId="12" borderId="36" xfId="0" applyNumberFormat="1" applyFont="1" applyFill="1" applyBorder="1" applyAlignment="1">
      <alignment horizontal="center" vertical="center"/>
    </xf>
    <xf numFmtId="0" fontId="37" fillId="14" borderId="55" xfId="0" applyFont="1" applyFill="1" applyBorder="1" applyAlignment="1">
      <alignment horizontal="center" vertical="center"/>
    </xf>
    <xf numFmtId="0" fontId="37" fillId="14" borderId="36" xfId="0" applyFont="1" applyFill="1" applyBorder="1" applyAlignment="1">
      <alignment horizontal="center" vertical="center"/>
    </xf>
    <xf numFmtId="0" fontId="37" fillId="13" borderId="33" xfId="0" applyFont="1" applyFill="1" applyBorder="1" applyAlignment="1">
      <alignment horizontal="center" vertical="center" wrapText="1"/>
    </xf>
    <xf numFmtId="0" fontId="37" fillId="13" borderId="79" xfId="0" applyFont="1" applyFill="1" applyBorder="1" applyAlignment="1">
      <alignment horizontal="center" vertical="center"/>
    </xf>
    <xf numFmtId="0" fontId="8" fillId="12" borderId="55" xfId="0" applyFont="1" applyFill="1" applyBorder="1" applyAlignment="1">
      <alignment horizontal="center" vertical="center" wrapText="1"/>
    </xf>
    <xf numFmtId="8" fontId="8" fillId="12" borderId="55" xfId="0" applyNumberFormat="1" applyFont="1" applyFill="1" applyBorder="1" applyAlignment="1">
      <alignment horizontal="center" vertical="center"/>
    </xf>
    <xf numFmtId="0" fontId="8" fillId="12" borderId="36" xfId="0" applyFont="1" applyFill="1" applyBorder="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horizontal="center" vertical="center"/>
    </xf>
    <xf numFmtId="0" fontId="8" fillId="12" borderId="119" xfId="0" applyFont="1" applyFill="1" applyBorder="1" applyAlignment="1">
      <alignment horizontal="center" vertical="center"/>
    </xf>
    <xf numFmtId="8" fontId="8" fillId="12" borderId="53" xfId="0" applyNumberFormat="1" applyFont="1" applyFill="1" applyBorder="1" applyAlignment="1">
      <alignment horizontal="center" vertical="center"/>
    </xf>
    <xf numFmtId="8" fontId="8" fillId="12" borderId="57" xfId="0" applyNumberFormat="1" applyFont="1" applyFill="1" applyBorder="1" applyAlignment="1">
      <alignment horizontal="center" vertical="center"/>
    </xf>
    <xf numFmtId="9" fontId="18" fillId="13" borderId="61" xfId="0" applyNumberFormat="1" applyFont="1" applyFill="1" applyBorder="1" applyAlignment="1">
      <alignment horizontal="center" vertical="center"/>
    </xf>
    <xf numFmtId="0" fontId="73" fillId="12" borderId="0" xfId="0" applyFont="1" applyFill="1" applyAlignment="1">
      <alignment horizontal="center" vertical="center"/>
    </xf>
    <xf numFmtId="0" fontId="74" fillId="14" borderId="55" xfId="0" applyFont="1" applyFill="1" applyBorder="1" applyAlignment="1">
      <alignment horizontal="center" vertical="center"/>
    </xf>
    <xf numFmtId="0" fontId="74" fillId="14" borderId="36" xfId="0" applyFont="1" applyFill="1" applyBorder="1" applyAlignment="1">
      <alignment horizontal="center" vertical="center"/>
    </xf>
    <xf numFmtId="0" fontId="74" fillId="14" borderId="55" xfId="0" applyFont="1" applyFill="1" applyBorder="1" applyAlignment="1">
      <alignment horizontal="center" vertical="center" wrapText="1"/>
    </xf>
    <xf numFmtId="8" fontId="8" fillId="0" borderId="36" xfId="0" applyNumberFormat="1" applyFont="1" applyBorder="1" applyAlignment="1">
      <alignment horizontal="center" vertical="center"/>
    </xf>
    <xf numFmtId="0" fontId="37" fillId="14" borderId="55" xfId="0" applyFont="1" applyFill="1" applyBorder="1" applyAlignment="1">
      <alignment horizontal="center" vertical="center" wrapText="1"/>
    </xf>
    <xf numFmtId="0" fontId="8" fillId="12" borderId="57" xfId="0" applyFont="1" applyFill="1" applyBorder="1" applyAlignment="1">
      <alignment horizontal="center" vertical="center" wrapText="1"/>
    </xf>
    <xf numFmtId="0" fontId="8" fillId="12" borderId="53" xfId="0" applyFont="1" applyFill="1" applyBorder="1" applyAlignment="1">
      <alignment horizontal="center" vertical="center"/>
    </xf>
    <xf numFmtId="0" fontId="8" fillId="12" borderId="55" xfId="0" applyFont="1" applyFill="1" applyBorder="1" applyAlignment="1">
      <alignment horizontal="center" vertical="center"/>
    </xf>
    <xf numFmtId="0" fontId="58" fillId="12" borderId="0" xfId="4" applyFont="1" applyFill="1" applyBorder="1" applyAlignment="1">
      <alignment horizontal="center" vertical="center"/>
    </xf>
    <xf numFmtId="0" fontId="47" fillId="12" borderId="0" xfId="0" applyFont="1" applyFill="1" applyAlignment="1">
      <alignment horizontal="center" vertical="center"/>
    </xf>
    <xf numFmtId="0" fontId="47" fillId="0" borderId="0" xfId="0" applyFont="1" applyAlignment="1">
      <alignment horizontal="center" vertical="center"/>
    </xf>
    <xf numFmtId="0" fontId="45" fillId="0" borderId="0" xfId="0" applyFont="1" applyAlignment="1">
      <alignment horizontal="center" vertical="center"/>
    </xf>
    <xf numFmtId="8" fontId="8" fillId="12" borderId="161" xfId="0" applyNumberFormat="1" applyFont="1" applyFill="1" applyBorder="1" applyAlignment="1">
      <alignment horizontal="center" vertical="center"/>
    </xf>
    <xf numFmtId="8" fontId="8" fillId="12" borderId="162" xfId="0" applyNumberFormat="1" applyFont="1" applyFill="1" applyBorder="1" applyAlignment="1">
      <alignment horizontal="center" vertical="center"/>
    </xf>
    <xf numFmtId="0" fontId="74" fillId="14" borderId="162" xfId="0" applyFont="1" applyFill="1" applyBorder="1" applyAlignment="1">
      <alignment horizontal="center" vertical="center" wrapText="1"/>
    </xf>
    <xf numFmtId="0" fontId="18" fillId="13" borderId="32" xfId="0" applyFont="1" applyFill="1" applyBorder="1" applyAlignment="1">
      <alignment vertical="center"/>
    </xf>
    <xf numFmtId="0" fontId="18" fillId="13" borderId="34" xfId="0" applyFont="1" applyFill="1" applyBorder="1" applyAlignment="1">
      <alignment vertical="center"/>
    </xf>
    <xf numFmtId="0" fontId="37" fillId="12" borderId="54" xfId="0" applyFont="1" applyFill="1" applyBorder="1" applyAlignment="1">
      <alignment vertical="center"/>
    </xf>
    <xf numFmtId="0" fontId="8" fillId="12" borderId="36" xfId="0" applyFont="1" applyFill="1" applyBorder="1" applyAlignment="1">
      <alignment vertical="center" wrapText="1"/>
    </xf>
    <xf numFmtId="0" fontId="37" fillId="14" borderId="55" xfId="0" applyFont="1" applyFill="1" applyBorder="1" applyAlignment="1">
      <alignment vertical="center"/>
    </xf>
    <xf numFmtId="0" fontId="37" fillId="14" borderId="36" xfId="0" applyFont="1" applyFill="1" applyBorder="1" applyAlignment="1">
      <alignment vertical="center"/>
    </xf>
    <xf numFmtId="0" fontId="37" fillId="14" borderId="55" xfId="0" applyFont="1" applyFill="1" applyBorder="1" applyAlignment="1">
      <alignment vertical="center" wrapText="1"/>
    </xf>
    <xf numFmtId="0" fontId="8" fillId="12" borderId="119" xfId="0" applyFont="1" applyFill="1" applyBorder="1" applyAlignment="1">
      <alignment vertical="center"/>
    </xf>
    <xf numFmtId="0" fontId="8" fillId="12" borderId="119" xfId="0" applyFont="1" applyFill="1" applyBorder="1" applyAlignment="1">
      <alignment vertical="center" wrapText="1"/>
    </xf>
    <xf numFmtId="0" fontId="37" fillId="12" borderId="116" xfId="0" applyFont="1" applyFill="1" applyBorder="1" applyAlignment="1">
      <alignment vertical="center"/>
    </xf>
    <xf numFmtId="0" fontId="37" fillId="13" borderId="32" xfId="0" applyFont="1" applyFill="1" applyBorder="1" applyAlignment="1">
      <alignment vertical="center"/>
    </xf>
    <xf numFmtId="0" fontId="8" fillId="12" borderId="53" xfId="0" applyFont="1" applyFill="1" applyBorder="1" applyAlignment="1">
      <alignment vertical="center"/>
    </xf>
    <xf numFmtId="0" fontId="8" fillId="12" borderId="53" xfId="0" applyFont="1" applyFill="1" applyBorder="1" applyAlignment="1">
      <alignment vertical="center" wrapText="1"/>
    </xf>
    <xf numFmtId="0" fontId="8" fillId="12" borderId="0" xfId="0" applyFont="1" applyFill="1" applyAlignment="1">
      <alignment vertical="center" wrapText="1"/>
    </xf>
    <xf numFmtId="0" fontId="37" fillId="12" borderId="115" xfId="0" applyFont="1" applyFill="1" applyBorder="1" applyAlignment="1">
      <alignment vertical="center"/>
    </xf>
    <xf numFmtId="0" fontId="73" fillId="12" borderId="50" xfId="0" applyFont="1" applyFill="1" applyBorder="1" applyAlignment="1">
      <alignment vertical="center"/>
    </xf>
    <xf numFmtId="0" fontId="73" fillId="12" borderId="0" xfId="0" applyFont="1" applyFill="1" applyAlignment="1">
      <alignment vertical="center"/>
    </xf>
    <xf numFmtId="0" fontId="74" fillId="12" borderId="54" xfId="0" applyFont="1" applyFill="1" applyBorder="1" applyAlignment="1">
      <alignment vertical="center"/>
    </xf>
    <xf numFmtId="0" fontId="74" fillId="14" borderId="55" xfId="0" applyFont="1" applyFill="1" applyBorder="1" applyAlignment="1">
      <alignment vertical="center" wrapText="1"/>
    </xf>
    <xf numFmtId="0" fontId="37" fillId="14" borderId="36" xfId="0" applyFont="1" applyFill="1" applyBorder="1" applyAlignment="1">
      <alignment vertical="center" wrapText="1"/>
    </xf>
    <xf numFmtId="0" fontId="8" fillId="12" borderId="160" xfId="0" applyFont="1" applyFill="1" applyBorder="1" applyAlignment="1">
      <alignment vertical="center"/>
    </xf>
    <xf numFmtId="0" fontId="8" fillId="12" borderId="160" xfId="0" applyFont="1" applyFill="1" applyBorder="1" applyAlignment="1">
      <alignment vertical="center" wrapText="1"/>
    </xf>
    <xf numFmtId="0" fontId="4" fillId="12" borderId="0" xfId="0" applyFont="1" applyFill="1" applyAlignment="1">
      <alignment vertical="center"/>
    </xf>
    <xf numFmtId="0" fontId="72" fillId="12" borderId="0" xfId="0" applyFont="1" applyFill="1" applyAlignment="1">
      <alignment vertical="center"/>
    </xf>
    <xf numFmtId="0" fontId="47" fillId="12" borderId="0" xfId="0" applyFont="1" applyFill="1" applyAlignment="1">
      <alignment vertical="center"/>
    </xf>
    <xf numFmtId="0" fontId="47" fillId="12" borderId="0" xfId="0" applyFont="1" applyFill="1" applyAlignment="1">
      <alignment vertical="center" wrapText="1"/>
    </xf>
    <xf numFmtId="0" fontId="47" fillId="0" borderId="0" xfId="0" applyFont="1" applyAlignment="1">
      <alignment vertical="center"/>
    </xf>
    <xf numFmtId="0" fontId="18" fillId="13" borderId="34" xfId="0" applyFont="1" applyFill="1" applyBorder="1" applyAlignment="1">
      <alignment horizontal="center" vertical="center"/>
    </xf>
    <xf numFmtId="0" fontId="37" fillId="13" borderId="34" xfId="0" applyFont="1" applyFill="1" applyBorder="1" applyAlignment="1">
      <alignment horizontal="center" vertical="center"/>
    </xf>
    <xf numFmtId="0" fontId="8" fillId="12" borderId="36" xfId="0" applyFont="1" applyFill="1" applyBorder="1" applyAlignment="1">
      <alignment horizontal="center" vertical="center" wrapText="1"/>
    </xf>
    <xf numFmtId="0" fontId="8" fillId="12" borderId="160" xfId="0" applyFont="1" applyFill="1" applyBorder="1" applyAlignment="1">
      <alignment horizontal="center" vertical="center"/>
    </xf>
    <xf numFmtId="0" fontId="72" fillId="12" borderId="0" xfId="0" applyFont="1" applyFill="1" applyAlignment="1">
      <alignment horizontal="center" vertical="center"/>
    </xf>
    <xf numFmtId="0" fontId="18" fillId="13" borderId="34" xfId="0" applyFont="1" applyFill="1" applyBorder="1" applyAlignment="1">
      <alignment horizontal="center" vertical="center" wrapText="1"/>
    </xf>
    <xf numFmtId="0" fontId="37" fillId="13" borderId="32" xfId="0" applyFont="1" applyFill="1" applyBorder="1" applyAlignment="1">
      <alignment horizontal="center" vertical="center"/>
    </xf>
    <xf numFmtId="0" fontId="37" fillId="13" borderId="34" xfId="0" applyFont="1" applyFill="1" applyBorder="1" applyAlignment="1">
      <alignment horizontal="center" vertical="center" wrapText="1"/>
    </xf>
    <xf numFmtId="0" fontId="4" fillId="14" borderId="161" xfId="0" applyFont="1" applyFill="1" applyBorder="1" applyAlignment="1">
      <alignment horizontal="center" vertical="center"/>
    </xf>
    <xf numFmtId="8" fontId="67" fillId="18" borderId="36" xfId="0" applyNumberFormat="1" applyFont="1" applyFill="1" applyBorder="1" applyAlignment="1">
      <alignment horizontal="center" vertical="center"/>
    </xf>
    <xf numFmtId="8" fontId="67" fillId="18" borderId="72" xfId="0" applyNumberFormat="1" applyFont="1" applyFill="1" applyBorder="1" applyAlignment="1">
      <alignment horizontal="center" vertical="center"/>
    </xf>
    <xf numFmtId="8" fontId="75" fillId="18" borderId="36" xfId="0" applyNumberFormat="1" applyFont="1" applyFill="1" applyBorder="1" applyAlignment="1">
      <alignment horizontal="center" vertical="center"/>
    </xf>
    <xf numFmtId="164" fontId="8" fillId="18" borderId="72" xfId="0" applyNumberFormat="1" applyFont="1" applyFill="1" applyBorder="1" applyAlignment="1">
      <alignment horizontal="center" vertical="center"/>
    </xf>
    <xf numFmtId="164" fontId="5" fillId="18" borderId="32" xfId="0" applyNumberFormat="1" applyFont="1" applyFill="1" applyBorder="1" applyAlignment="1">
      <alignment horizontal="center" vertical="center"/>
    </xf>
    <xf numFmtId="164" fontId="5" fillId="18" borderId="1" xfId="0" applyNumberFormat="1" applyFont="1" applyFill="1" applyBorder="1" applyAlignment="1">
      <alignment horizontal="center" vertical="center"/>
    </xf>
    <xf numFmtId="164" fontId="76" fillId="18" borderId="118" xfId="0" applyNumberFormat="1" applyFont="1" applyFill="1" applyBorder="1" applyAlignment="1">
      <alignment horizontal="center" vertical="center"/>
    </xf>
    <xf numFmtId="0" fontId="0" fillId="2" borderId="58" xfId="0" applyFill="1" applyBorder="1" applyAlignment="1">
      <alignment horizontal="center" vertical="center"/>
    </xf>
    <xf numFmtId="0" fontId="0" fillId="2" borderId="25" xfId="0" applyFill="1" applyBorder="1" applyAlignment="1">
      <alignment horizontal="center" vertical="center"/>
    </xf>
    <xf numFmtId="0" fontId="19" fillId="2" borderId="28" xfId="4" applyFill="1" applyBorder="1" applyAlignment="1">
      <alignment horizontal="left" vertical="center"/>
    </xf>
    <xf numFmtId="0" fontId="19" fillId="2" borderId="21" xfId="4" applyFill="1" applyBorder="1" applyAlignment="1">
      <alignment horizontal="left" vertical="center"/>
    </xf>
    <xf numFmtId="0" fontId="19" fillId="2" borderId="28" xfId="4" applyFill="1" applyBorder="1" applyAlignment="1">
      <alignment horizontal="left" vertical="center" wrapText="1"/>
    </xf>
    <xf numFmtId="0" fontId="19" fillId="2" borderId="21" xfId="4" applyFill="1" applyBorder="1" applyAlignment="1">
      <alignment horizontal="left" vertical="center" wrapText="1"/>
    </xf>
    <xf numFmtId="0" fontId="19" fillId="11" borderId="59" xfId="4" applyFill="1" applyBorder="1" applyAlignment="1">
      <alignment horizontal="left" vertical="center"/>
    </xf>
    <xf numFmtId="0" fontId="19" fillId="11" borderId="61" xfId="4" applyFill="1" applyBorder="1" applyAlignment="1">
      <alignment horizontal="left" vertical="center"/>
    </xf>
    <xf numFmtId="0" fontId="36" fillId="15" borderId="23" xfId="4" applyFont="1" applyFill="1" applyBorder="1" applyAlignment="1">
      <alignment horizontal="center" vertical="center"/>
    </xf>
    <xf numFmtId="0" fontId="36" fillId="15" borderId="22" xfId="4" applyFont="1" applyFill="1" applyBorder="1" applyAlignment="1">
      <alignment horizontal="center" vertical="center"/>
    </xf>
    <xf numFmtId="0" fontId="29" fillId="15" borderId="58" xfId="0" applyFont="1" applyFill="1" applyBorder="1" applyAlignment="1">
      <alignment horizontal="center" vertical="center"/>
    </xf>
    <xf numFmtId="0" fontId="29" fillId="15" borderId="73" xfId="0" applyFont="1" applyFill="1" applyBorder="1" applyAlignment="1">
      <alignment horizontal="center" vertical="center"/>
    </xf>
    <xf numFmtId="0" fontId="29" fillId="15" borderId="25" xfId="0" applyFont="1" applyFill="1" applyBorder="1" applyAlignment="1">
      <alignment horizontal="center" vertical="center"/>
    </xf>
    <xf numFmtId="0" fontId="29" fillId="15" borderId="63" xfId="0" applyFont="1" applyFill="1" applyBorder="1" applyAlignment="1">
      <alignment horizontal="center" vertical="center"/>
    </xf>
    <xf numFmtId="0" fontId="19" fillId="12" borderId="28" xfId="4" applyFill="1" applyBorder="1" applyAlignment="1">
      <alignment horizontal="left" vertical="center" wrapText="1"/>
    </xf>
    <xf numFmtId="0" fontId="19" fillId="12" borderId="21" xfId="4" applyFill="1" applyBorder="1" applyAlignment="1">
      <alignment horizontal="left" vertical="center" wrapText="1"/>
    </xf>
    <xf numFmtId="0" fontId="19" fillId="12" borderId="28" xfId="4" applyFill="1" applyBorder="1" applyAlignment="1">
      <alignment horizontal="left" vertical="center"/>
    </xf>
    <xf numFmtId="0" fontId="19" fillId="12" borderId="21" xfId="4" applyFill="1" applyBorder="1" applyAlignment="1">
      <alignment horizontal="left" vertical="center"/>
    </xf>
    <xf numFmtId="0" fontId="35" fillId="2" borderId="25" xfId="0" applyFont="1" applyFill="1" applyBorder="1" applyAlignment="1">
      <alignment horizontal="center" vertical="center"/>
    </xf>
    <xf numFmtId="0" fontId="35" fillId="2" borderId="21" xfId="0" applyFont="1" applyFill="1" applyBorder="1" applyAlignment="1">
      <alignment horizontal="center" vertical="center"/>
    </xf>
    <xf numFmtId="0" fontId="19" fillId="2" borderId="59" xfId="4" applyFill="1" applyBorder="1" applyAlignment="1">
      <alignment horizontal="left" vertical="center"/>
    </xf>
    <xf numFmtId="0" fontId="19" fillId="2" borderId="61" xfId="4" applyFill="1" applyBorder="1" applyAlignment="1">
      <alignment horizontal="left" vertical="center"/>
    </xf>
    <xf numFmtId="0" fontId="19" fillId="2" borderId="62" xfId="4" applyFill="1" applyBorder="1" applyAlignment="1">
      <alignment horizontal="left" vertical="center"/>
    </xf>
    <xf numFmtId="0" fontId="19" fillId="2" borderId="48" xfId="4" applyFill="1" applyBorder="1" applyAlignment="1">
      <alignment horizontal="left" vertical="center"/>
    </xf>
    <xf numFmtId="0" fontId="35" fillId="2" borderId="50" xfId="0" applyFont="1" applyFill="1" applyBorder="1" applyAlignment="1">
      <alignment horizontal="center" vertical="center"/>
    </xf>
    <xf numFmtId="0" fontId="35" fillId="2" borderId="48" xfId="0" applyFont="1" applyFill="1" applyBorder="1" applyAlignment="1">
      <alignment horizontal="center" vertical="center"/>
    </xf>
    <xf numFmtId="0" fontId="29" fillId="15" borderId="17" xfId="0" applyFont="1" applyFill="1" applyBorder="1" applyAlignment="1">
      <alignment horizontal="center" vertical="center"/>
    </xf>
    <xf numFmtId="0" fontId="19" fillId="11" borderId="63" xfId="4" applyFill="1" applyBorder="1" applyAlignment="1">
      <alignment horizontal="left" vertical="center"/>
    </xf>
    <xf numFmtId="0" fontId="19" fillId="2" borderId="27" xfId="4" applyFill="1" applyBorder="1" applyAlignment="1">
      <alignment horizontal="left" vertical="center"/>
    </xf>
    <xf numFmtId="0" fontId="19" fillId="11" borderId="62" xfId="4" applyFill="1" applyBorder="1" applyAlignment="1">
      <alignment horizontal="left" vertical="center"/>
    </xf>
    <xf numFmtId="0" fontId="19" fillId="2" borderId="73" xfId="4" applyFill="1" applyBorder="1" applyAlignment="1">
      <alignment horizontal="left" vertical="center"/>
    </xf>
    <xf numFmtId="0" fontId="19" fillId="2" borderId="63" xfId="4" applyFill="1" applyBorder="1" applyAlignment="1">
      <alignment horizontal="left" vertical="center"/>
    </xf>
    <xf numFmtId="0" fontId="19" fillId="2" borderId="26" xfId="4" applyFill="1" applyBorder="1" applyAlignment="1">
      <alignment horizontal="left" vertical="center"/>
    </xf>
    <xf numFmtId="0" fontId="28" fillId="15"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19" fillId="0" borderId="28" xfId="4" applyBorder="1" applyAlignment="1">
      <alignment horizontal="left" vertical="center"/>
    </xf>
    <xf numFmtId="0" fontId="19" fillId="0" borderId="64" xfId="4" applyBorder="1" applyAlignment="1">
      <alignment horizontal="left" vertical="center"/>
    </xf>
    <xf numFmtId="0" fontId="29" fillId="15" borderId="28" xfId="0" applyFont="1" applyFill="1" applyBorder="1" applyAlignment="1">
      <alignment horizontal="center" vertical="center"/>
    </xf>
    <xf numFmtId="0" fontId="29" fillId="15" borderId="21" xfId="0" applyFont="1" applyFill="1" applyBorder="1" applyAlignment="1">
      <alignment horizontal="center" vertical="center"/>
    </xf>
    <xf numFmtId="0" fontId="19" fillId="11" borderId="28" xfId="4" applyFill="1" applyBorder="1" applyAlignment="1">
      <alignment horizontal="left" vertical="center"/>
    </xf>
    <xf numFmtId="0" fontId="19" fillId="11" borderId="21" xfId="4" applyFill="1" applyBorder="1" applyAlignment="1">
      <alignment horizontal="left" vertical="center"/>
    </xf>
    <xf numFmtId="0" fontId="29" fillId="15" borderId="32" xfId="0" applyFont="1" applyFill="1" applyBorder="1" applyAlignment="1">
      <alignment horizontal="center" vertical="center"/>
    </xf>
    <xf numFmtId="0" fontId="4" fillId="8" borderId="5" xfId="0" applyFont="1" applyFill="1" applyBorder="1" applyAlignment="1">
      <alignment horizontal="left" vertical="center"/>
    </xf>
    <xf numFmtId="0" fontId="4" fillId="8" borderId="6" xfId="0" applyFont="1" applyFill="1" applyBorder="1" applyAlignment="1">
      <alignment horizontal="left" vertical="center"/>
    </xf>
    <xf numFmtId="0" fontId="4" fillId="8" borderId="3" xfId="0" applyFont="1" applyFill="1" applyBorder="1" applyAlignment="1">
      <alignment horizontal="left" vertical="center"/>
    </xf>
    <xf numFmtId="0" fontId="4" fillId="8" borderId="106" xfId="0" applyFont="1" applyFill="1" applyBorder="1" applyAlignment="1">
      <alignment horizontal="left" vertical="center"/>
    </xf>
    <xf numFmtId="0" fontId="4" fillId="8" borderId="107" xfId="0" applyFont="1" applyFill="1" applyBorder="1" applyAlignment="1">
      <alignment horizontal="left" vertical="center"/>
    </xf>
    <xf numFmtId="0" fontId="4" fillId="8" borderId="108" xfId="0" applyFont="1" applyFill="1" applyBorder="1" applyAlignment="1">
      <alignment horizontal="left" vertical="center"/>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15" xfId="0" applyFont="1" applyFill="1" applyBorder="1" applyAlignment="1">
      <alignment horizontal="left" vertical="center"/>
    </xf>
    <xf numFmtId="0" fontId="4" fillId="8" borderId="12" xfId="0" applyFont="1" applyFill="1" applyBorder="1" applyAlignment="1">
      <alignment horizontal="left" vertical="center"/>
    </xf>
    <xf numFmtId="0" fontId="4" fillId="8" borderId="13" xfId="0" applyFont="1" applyFill="1" applyBorder="1" applyAlignment="1">
      <alignment horizontal="left" vertical="center"/>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19" fillId="12" borderId="0" xfId="4" applyFill="1" applyAlignment="1">
      <alignment vertical="center"/>
    </xf>
    <xf numFmtId="0" fontId="44" fillId="12" borderId="0" xfId="0" applyFont="1" applyFill="1" applyAlignment="1">
      <alignment vertical="center"/>
    </xf>
    <xf numFmtId="0" fontId="39" fillId="8" borderId="106" xfId="0" applyFont="1" applyFill="1" applyBorder="1" applyAlignment="1">
      <alignment horizontal="left" vertical="center"/>
    </xf>
    <xf numFmtId="0" fontId="39" fillId="8" borderId="107" xfId="0" applyFont="1" applyFill="1" applyBorder="1" applyAlignment="1">
      <alignment horizontal="left" vertical="center"/>
    </xf>
    <xf numFmtId="0" fontId="39" fillId="8" borderId="108" xfId="0" applyFont="1" applyFill="1" applyBorder="1" applyAlignment="1">
      <alignment horizontal="left" vertical="center"/>
    </xf>
    <xf numFmtId="0" fontId="16" fillId="8" borderId="109" xfId="0" applyFont="1" applyFill="1" applyBorder="1" applyAlignment="1">
      <alignment horizontal="left" vertical="center"/>
    </xf>
    <xf numFmtId="0" fontId="16" fillId="8" borderId="83" xfId="0" applyFont="1" applyFill="1" applyBorder="1" applyAlignment="1">
      <alignment horizontal="left" vertical="center"/>
    </xf>
    <xf numFmtId="0" fontId="16" fillId="8" borderId="110" xfId="0" applyFont="1" applyFill="1" applyBorder="1" applyAlignment="1">
      <alignment horizontal="left" vertical="center"/>
    </xf>
    <xf numFmtId="0" fontId="16" fillId="8" borderId="50" xfId="0" applyFont="1" applyFill="1" applyBorder="1" applyAlignment="1">
      <alignment horizontal="left" vertical="center"/>
    </xf>
    <xf numFmtId="0" fontId="16" fillId="8" borderId="0" xfId="0" applyFont="1" applyFill="1" applyAlignment="1">
      <alignment horizontal="left" vertical="center"/>
    </xf>
    <xf numFmtId="0" fontId="16" fillId="8" borderId="48" xfId="0" applyFont="1" applyFill="1" applyBorder="1" applyAlignment="1">
      <alignment horizontal="left" vertical="center"/>
    </xf>
    <xf numFmtId="0" fontId="39" fillId="8" borderId="5" xfId="0" applyFont="1" applyFill="1" applyBorder="1" applyAlignment="1">
      <alignment horizontal="left" vertical="center"/>
    </xf>
    <xf numFmtId="0" fontId="39" fillId="8" borderId="6" xfId="0" applyFont="1" applyFill="1" applyBorder="1" applyAlignment="1">
      <alignment horizontal="left" vertical="center"/>
    </xf>
    <xf numFmtId="0" fontId="39" fillId="8" borderId="3" xfId="0" applyFont="1" applyFill="1" applyBorder="1" applyAlignment="1">
      <alignment horizontal="left" vertical="center"/>
    </xf>
    <xf numFmtId="0" fontId="4" fillId="8" borderId="51" xfId="0" applyFont="1" applyFill="1" applyBorder="1" applyAlignment="1">
      <alignment horizontal="left" vertical="center"/>
    </xf>
    <xf numFmtId="0" fontId="4" fillId="8" borderId="104" xfId="0" applyFont="1" applyFill="1" applyBorder="1" applyAlignment="1">
      <alignment horizontal="left" vertical="center"/>
    </xf>
    <xf numFmtId="0" fontId="4" fillId="8" borderId="99" xfId="0" applyFont="1" applyFill="1" applyBorder="1" applyAlignment="1">
      <alignment horizontal="left" vertical="center"/>
    </xf>
    <xf numFmtId="0" fontId="4" fillId="8" borderId="105" xfId="0" applyFont="1" applyFill="1" applyBorder="1" applyAlignment="1">
      <alignment horizontal="left" vertical="center"/>
    </xf>
    <xf numFmtId="0" fontId="49" fillId="0" borderId="9" xfId="0" applyFont="1" applyBorder="1" applyAlignment="1">
      <alignment horizontal="left" vertical="center" wrapText="1"/>
    </xf>
    <xf numFmtId="0" fontId="4" fillId="8" borderId="111" xfId="0" applyFont="1" applyFill="1" applyBorder="1" applyAlignment="1">
      <alignment horizontal="left" vertical="center"/>
    </xf>
    <xf numFmtId="0" fontId="4" fillId="8" borderId="83" xfId="0" applyFont="1" applyFill="1" applyBorder="1" applyAlignment="1">
      <alignment horizontal="left" vertical="center"/>
    </xf>
    <xf numFmtId="0" fontId="4" fillId="8" borderId="112" xfId="0" applyFont="1" applyFill="1" applyBorder="1" applyAlignment="1">
      <alignment horizontal="left" vertical="center"/>
    </xf>
    <xf numFmtId="0" fontId="4" fillId="8" borderId="11"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4" xfId="0" applyFont="1" applyFill="1" applyBorder="1" applyAlignment="1">
      <alignment horizontal="left" vertical="center" wrapText="1"/>
    </xf>
    <xf numFmtId="0" fontId="4" fillId="8" borderId="11" xfId="0" applyFont="1" applyFill="1" applyBorder="1" applyAlignment="1">
      <alignment horizontal="left" vertical="center"/>
    </xf>
    <xf numFmtId="0" fontId="4" fillId="8" borderId="0" xfId="0" applyFont="1" applyFill="1" applyAlignment="1">
      <alignment horizontal="left" vertical="center"/>
    </xf>
    <xf numFmtId="0" fontId="4" fillId="8" borderId="14"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4" fillId="8" borderId="10" xfId="0" applyFont="1" applyFill="1" applyBorder="1" applyAlignment="1">
      <alignment horizontal="left" vertical="center"/>
    </xf>
    <xf numFmtId="0" fontId="19" fillId="11" borderId="0" xfId="4" applyFill="1" applyBorder="1" applyAlignment="1">
      <alignment vertical="center"/>
    </xf>
    <xf numFmtId="0" fontId="68" fillId="11" borderId="0" xfId="4" applyFont="1" applyFill="1" applyBorder="1" applyAlignment="1">
      <alignment vertical="center"/>
    </xf>
    <xf numFmtId="0" fontId="66" fillId="17" borderId="0" xfId="0" applyFont="1" applyFill="1" applyAlignment="1">
      <alignment vertical="center"/>
    </xf>
    <xf numFmtId="0" fontId="66" fillId="17" borderId="119" xfId="0" applyFont="1" applyFill="1" applyBorder="1" applyAlignment="1">
      <alignment vertical="center"/>
    </xf>
    <xf numFmtId="0" fontId="63" fillId="3" borderId="86" xfId="0" applyFont="1" applyFill="1" applyBorder="1" applyAlignment="1">
      <alignment vertical="center"/>
    </xf>
    <xf numFmtId="0" fontId="19" fillId="11" borderId="50" xfId="4" applyFill="1" applyBorder="1" applyAlignment="1">
      <alignment vertical="center"/>
    </xf>
    <xf numFmtId="0" fontId="66" fillId="17" borderId="121" xfId="0" applyFont="1" applyFill="1" applyBorder="1" applyAlignment="1">
      <alignment vertical="center"/>
    </xf>
    <xf numFmtId="0" fontId="66" fillId="17" borderId="157" xfId="0" applyFont="1" applyFill="1" applyBorder="1" applyAlignment="1">
      <alignment vertical="center"/>
    </xf>
    <xf numFmtId="0" fontId="66" fillId="17" borderId="156" xfId="0" applyFont="1" applyFill="1" applyBorder="1" applyAlignment="1">
      <alignment vertical="center"/>
    </xf>
    <xf numFmtId="0" fontId="66" fillId="17" borderId="37" xfId="0" applyFont="1" applyFill="1" applyBorder="1" applyAlignment="1">
      <alignment vertical="center"/>
    </xf>
    <xf numFmtId="0" fontId="66" fillId="17" borderId="57" xfId="0" applyFont="1" applyFill="1" applyBorder="1" applyAlignment="1">
      <alignment vertical="center"/>
    </xf>
    <xf numFmtId="0" fontId="66" fillId="17" borderId="53" xfId="0" applyFont="1" applyFill="1" applyBorder="1" applyAlignment="1">
      <alignment vertical="center"/>
    </xf>
    <xf numFmtId="0" fontId="49" fillId="0" borderId="0" xfId="0" applyFont="1" applyAlignment="1">
      <alignment horizontal="left" vertical="center" wrapText="1"/>
    </xf>
    <xf numFmtId="0" fontId="4" fillId="14" borderId="58" xfId="0" applyFont="1" applyFill="1" applyBorder="1" applyAlignment="1">
      <alignment horizontal="center" vertical="center"/>
    </xf>
    <xf numFmtId="0" fontId="4" fillId="14" borderId="27" xfId="0" applyFont="1" applyFill="1" applyBorder="1" applyAlignment="1">
      <alignment horizontal="center" vertical="center"/>
    </xf>
    <xf numFmtId="0" fontId="4" fillId="14" borderId="28" xfId="0" applyFont="1" applyFill="1" applyBorder="1" applyAlignment="1">
      <alignment horizontal="center" vertical="center"/>
    </xf>
    <xf numFmtId="0" fontId="25" fillId="7" borderId="5" xfId="0" applyFont="1" applyFill="1" applyBorder="1" applyAlignment="1">
      <alignment horizontal="center" vertical="center"/>
    </xf>
    <xf numFmtId="0" fontId="25" fillId="7" borderId="6" xfId="0" applyFont="1" applyFill="1" applyBorder="1" applyAlignment="1">
      <alignment horizontal="center" vertical="center"/>
    </xf>
    <xf numFmtId="0" fontId="25" fillId="7" borderId="3" xfId="0" applyFont="1" applyFill="1" applyBorder="1" applyAlignment="1">
      <alignment horizontal="center" vertical="center"/>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20" fillId="3" borderId="3" xfId="0" applyFont="1" applyFill="1" applyBorder="1" applyAlignment="1">
      <alignment horizontal="left" vertical="center"/>
    </xf>
    <xf numFmtId="164" fontId="5" fillId="2" borderId="5"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164" fontId="14" fillId="0" borderId="23" xfId="0" applyNumberFormat="1" applyFont="1" applyBorder="1" applyAlignment="1">
      <alignment horizontal="center" vertical="center"/>
    </xf>
    <xf numFmtId="164" fontId="14" fillId="0" borderId="24" xfId="0" applyNumberFormat="1" applyFont="1" applyBorder="1" applyAlignment="1">
      <alignment horizontal="center" vertical="center"/>
    </xf>
    <xf numFmtId="164" fontId="14" fillId="0" borderId="22" xfId="0" applyNumberFormat="1" applyFont="1" applyBorder="1" applyAlignment="1">
      <alignment horizontal="center" vertical="center"/>
    </xf>
    <xf numFmtId="164" fontId="8" fillId="0" borderId="23" xfId="0" applyNumberFormat="1" applyFont="1" applyBorder="1" applyAlignment="1">
      <alignment horizontal="center" vertical="center"/>
    </xf>
    <xf numFmtId="164" fontId="8" fillId="0" borderId="24" xfId="0" applyNumberFormat="1" applyFont="1" applyBorder="1" applyAlignment="1">
      <alignment horizontal="center" vertical="center"/>
    </xf>
    <xf numFmtId="164" fontId="8" fillId="0" borderId="153" xfId="0" applyNumberFormat="1" applyFont="1" applyBorder="1" applyAlignment="1">
      <alignment horizontal="center" vertical="center"/>
    </xf>
    <xf numFmtId="0" fontId="19" fillId="2" borderId="0" xfId="4" applyFill="1" applyBorder="1" applyAlignment="1">
      <alignment horizontal="left" vertical="center"/>
    </xf>
    <xf numFmtId="0" fontId="19" fillId="2" borderId="0" xfId="4" applyFill="1" applyAlignment="1">
      <alignment horizontal="left" vertical="center"/>
    </xf>
    <xf numFmtId="0" fontId="20" fillId="3" borderId="47" xfId="0" applyFont="1" applyFill="1" applyBorder="1" applyAlignment="1">
      <alignment horizontal="left" vertical="center"/>
    </xf>
    <xf numFmtId="0" fontId="43" fillId="2" borderId="0" xfId="4" applyFont="1" applyFill="1" applyAlignment="1">
      <alignment horizontal="left" vertical="center"/>
    </xf>
    <xf numFmtId="0" fontId="43" fillId="2" borderId="48" xfId="4"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14" borderId="122" xfId="0" applyFont="1" applyFill="1" applyBorder="1" applyAlignment="1">
      <alignment horizontal="left" vertical="center"/>
    </xf>
    <xf numFmtId="0" fontId="4" fillId="14" borderId="57"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7" fillId="8" borderId="106" xfId="0" applyFont="1" applyFill="1" applyBorder="1" applyAlignment="1">
      <alignment horizontal="left" vertical="center"/>
    </xf>
    <xf numFmtId="0" fontId="37" fillId="8" borderId="107" xfId="0" applyFont="1" applyFill="1" applyBorder="1" applyAlignment="1">
      <alignment horizontal="left" vertical="center"/>
    </xf>
    <xf numFmtId="0" fontId="37" fillId="8" borderId="108" xfId="0" applyFont="1" applyFill="1" applyBorder="1" applyAlignment="1">
      <alignment horizontal="left" vertical="center"/>
    </xf>
    <xf numFmtId="0" fontId="37" fillId="8" borderId="5" xfId="0" applyFont="1" applyFill="1" applyBorder="1" applyAlignment="1">
      <alignment horizontal="left" vertical="center"/>
    </xf>
    <xf numFmtId="0" fontId="37" fillId="8" borderId="6" xfId="0" applyFont="1" applyFill="1" applyBorder="1" applyAlignment="1">
      <alignment horizontal="left" vertical="center"/>
    </xf>
    <xf numFmtId="0" fontId="37" fillId="8" borderId="3" xfId="0" applyFont="1" applyFill="1" applyBorder="1" applyAlignment="1">
      <alignment horizontal="left" vertical="center"/>
    </xf>
    <xf numFmtId="0" fontId="20" fillId="13" borderId="56" xfId="0" applyFont="1" applyFill="1" applyBorder="1" applyAlignment="1">
      <alignment horizontal="left" vertical="center"/>
    </xf>
    <xf numFmtId="0" fontId="20" fillId="13" borderId="57" xfId="0" applyFont="1" applyFill="1" applyBorder="1" applyAlignment="1">
      <alignment horizontal="left" vertical="center"/>
    </xf>
    <xf numFmtId="0" fontId="20" fillId="13" borderId="53" xfId="0" applyFont="1" applyFill="1" applyBorder="1" applyAlignment="1">
      <alignment horizontal="left" vertical="center"/>
    </xf>
    <xf numFmtId="0" fontId="19" fillId="2" borderId="25" xfId="4" applyFill="1" applyBorder="1" applyAlignment="1">
      <alignment horizontal="left" vertical="center"/>
    </xf>
    <xf numFmtId="0" fontId="4" fillId="14" borderId="120" xfId="0" applyFont="1" applyFill="1" applyBorder="1" applyAlignment="1">
      <alignment horizontal="left" vertical="center"/>
    </xf>
    <xf numFmtId="0" fontId="4" fillId="14" borderId="121" xfId="0" applyFont="1" applyFill="1" applyBorder="1" applyAlignment="1">
      <alignment horizontal="left" vertical="center"/>
    </xf>
    <xf numFmtId="0" fontId="4" fillId="14" borderId="56" xfId="0" applyFont="1" applyFill="1" applyBorder="1" applyAlignment="1">
      <alignment horizontal="left" vertical="center"/>
    </xf>
    <xf numFmtId="0" fontId="37" fillId="14" borderId="121" xfId="0" applyFont="1" applyFill="1" applyBorder="1" applyAlignment="1">
      <alignment vertical="center"/>
    </xf>
    <xf numFmtId="0" fontId="37" fillId="14" borderId="157" xfId="0" applyFont="1" applyFill="1" applyBorder="1" applyAlignment="1">
      <alignment vertical="center"/>
    </xf>
    <xf numFmtId="9" fontId="2" fillId="3" borderId="33" xfId="2" applyFont="1" applyFill="1" applyBorder="1" applyAlignment="1">
      <alignment horizontal="center" vertical="center"/>
    </xf>
    <xf numFmtId="9" fontId="2" fillId="3" borderId="79" xfId="2" applyFont="1" applyFill="1" applyBorder="1" applyAlignment="1">
      <alignment horizontal="center" vertical="center"/>
    </xf>
    <xf numFmtId="9" fontId="2" fillId="3" borderId="34" xfId="2" applyFont="1" applyFill="1" applyBorder="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20" fillId="3" borderId="0" xfId="0" applyFont="1" applyFill="1" applyAlignment="1">
      <alignment horizontal="center" vertical="center"/>
    </xf>
    <xf numFmtId="0" fontId="4" fillId="2" borderId="0" xfId="0" applyFont="1" applyFill="1" applyAlignment="1">
      <alignment horizontal="justify" vertical="top" wrapText="1"/>
    </xf>
    <xf numFmtId="0" fontId="11" fillId="2" borderId="0" xfId="0" applyFont="1" applyFill="1" applyAlignment="1">
      <alignment horizontal="justify" vertical="top" wrapText="1"/>
    </xf>
  </cellXfs>
  <cellStyles count="5">
    <cellStyle name="Currency" xfId="1" builtinId="4"/>
    <cellStyle name="Hyperlink" xfId="4" builtinId="8"/>
    <cellStyle name="Normal" xfId="0" builtinId="0"/>
    <cellStyle name="Percent" xfId="2" builtinId="5"/>
    <cellStyle name="Percent 3" xfId="3" xr:uid="{E74B1B12-9E04-2E48-86DD-AF7C5959B8A3}"/>
  </cellStyles>
  <dxfs count="0"/>
  <tableStyles count="0" defaultTableStyle="TableStyleMedium2" defaultPivotStyle="PivotStyleLight16"/>
  <colors>
    <mruColors>
      <color rgb="FFD6C300"/>
      <color rgb="FFE9CCFF"/>
      <color rgb="FFF2F5FA"/>
      <color rgb="FFF7F7D5"/>
      <color rgb="FFFAFA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103" Type="http://schemas.openxmlformats.org/officeDocument/2006/relationships/image" Target="../media/image103.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jpg"/><Relationship Id="rId101" Type="http://schemas.openxmlformats.org/officeDocument/2006/relationships/image" Target="../media/image10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384175</xdr:colOff>
      <xdr:row>38</xdr:row>
      <xdr:rowOff>85725</xdr:rowOff>
    </xdr:from>
    <xdr:to>
      <xdr:col>4</xdr:col>
      <xdr:colOff>923925</xdr:colOff>
      <xdr:row>39</xdr:row>
      <xdr:rowOff>304800</xdr:rowOff>
    </xdr:to>
    <xdr:pic>
      <xdr:nvPicPr>
        <xdr:cNvPr id="3" name="Picture 2">
          <a:extLst>
            <a:ext uri="{FF2B5EF4-FFF2-40B4-BE49-F238E27FC236}">
              <a16:creationId xmlns:a16="http://schemas.microsoft.com/office/drawing/2014/main" id="{171B33E3-A932-FCC1-CCF2-A13443CA7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12087225"/>
          <a:ext cx="533400" cy="53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165100</xdr:colOff>
      <xdr:row>46</xdr:row>
      <xdr:rowOff>215900</xdr:rowOff>
    </xdr:from>
    <xdr:to>
      <xdr:col>2</xdr:col>
      <xdr:colOff>977900</xdr:colOff>
      <xdr:row>49</xdr:row>
      <xdr:rowOff>76200</xdr:rowOff>
    </xdr:to>
    <xdr:pic>
      <xdr:nvPicPr>
        <xdr:cNvPr id="12" name="Picture 11" descr="Emergency Units">
          <a:extLst>
            <a:ext uri="{FF2B5EF4-FFF2-40B4-BE49-F238E27FC236}">
              <a16:creationId xmlns:a16="http://schemas.microsoft.com/office/drawing/2014/main" id="{529DE0E1-F5AF-2C42-CF83-A1B3D85A3C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1100" y="16662400"/>
          <a:ext cx="8128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203199</xdr:colOff>
      <xdr:row>4</xdr:row>
      <xdr:rowOff>85811</xdr:rowOff>
    </xdr:from>
    <xdr:to>
      <xdr:col>0</xdr:col>
      <xdr:colOff>831849</xdr:colOff>
      <xdr:row>5</xdr:row>
      <xdr:rowOff>240271</xdr:rowOff>
    </xdr:to>
    <xdr:pic>
      <xdr:nvPicPr>
        <xdr:cNvPr id="13" name="Picture 12">
          <a:extLst>
            <a:ext uri="{FF2B5EF4-FFF2-40B4-BE49-F238E27FC236}">
              <a16:creationId xmlns:a16="http://schemas.microsoft.com/office/drawing/2014/main" id="{EA650A9E-6523-A4BF-BCB0-B6E25F5C99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553" b="11842"/>
        <a:stretch/>
      </xdr:blipFill>
      <xdr:spPr bwMode="auto">
        <a:xfrm>
          <a:off x="203199" y="1933604"/>
          <a:ext cx="622300" cy="47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121852</xdr:colOff>
      <xdr:row>6</xdr:row>
      <xdr:rowOff>45764</xdr:rowOff>
    </xdr:from>
    <xdr:to>
      <xdr:col>0</xdr:col>
      <xdr:colOff>883852</xdr:colOff>
      <xdr:row>7</xdr:row>
      <xdr:rowOff>258061</xdr:rowOff>
    </xdr:to>
    <xdr:pic>
      <xdr:nvPicPr>
        <xdr:cNvPr id="14" name="Picture 13">
          <a:extLst>
            <a:ext uri="{FF2B5EF4-FFF2-40B4-BE49-F238E27FC236}">
              <a16:creationId xmlns:a16="http://schemas.microsoft.com/office/drawing/2014/main" id="{7A32CC4A-EAAB-D28C-5DA9-C2ABA2592B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737" b="15708"/>
        <a:stretch/>
      </xdr:blipFill>
      <xdr:spPr bwMode="auto">
        <a:xfrm>
          <a:off x="121852" y="2534278"/>
          <a:ext cx="762000" cy="52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217386</xdr:colOff>
      <xdr:row>8</xdr:row>
      <xdr:rowOff>97252</xdr:rowOff>
    </xdr:from>
    <xdr:to>
      <xdr:col>0</xdr:col>
      <xdr:colOff>846478</xdr:colOff>
      <xdr:row>9</xdr:row>
      <xdr:rowOff>199595</xdr:rowOff>
    </xdr:to>
    <xdr:pic>
      <xdr:nvPicPr>
        <xdr:cNvPr id="16" name="Picture 15">
          <a:extLst>
            <a:ext uri="{FF2B5EF4-FFF2-40B4-BE49-F238E27FC236}">
              <a16:creationId xmlns:a16="http://schemas.microsoft.com/office/drawing/2014/main" id="{CCFA2579-D705-7CEC-B24E-C877574F508D}"/>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714" b="15663"/>
        <a:stretch/>
      </xdr:blipFill>
      <xdr:spPr bwMode="auto">
        <a:xfrm>
          <a:off x="217386" y="3226486"/>
          <a:ext cx="629092" cy="42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188783</xdr:colOff>
      <xdr:row>10</xdr:row>
      <xdr:rowOff>126446</xdr:rowOff>
    </xdr:from>
    <xdr:to>
      <xdr:col>0</xdr:col>
      <xdr:colOff>944548</xdr:colOff>
      <xdr:row>11</xdr:row>
      <xdr:rowOff>217388</xdr:rowOff>
    </xdr:to>
    <xdr:pic>
      <xdr:nvPicPr>
        <xdr:cNvPr id="19" name="Picture 18">
          <a:extLst>
            <a:ext uri="{FF2B5EF4-FFF2-40B4-BE49-F238E27FC236}">
              <a16:creationId xmlns:a16="http://schemas.microsoft.com/office/drawing/2014/main" id="{DCC02BF2-1BC0-CADC-680F-C8DA498683F1}"/>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3632" b="21933"/>
        <a:stretch/>
      </xdr:blipFill>
      <xdr:spPr bwMode="auto">
        <a:xfrm>
          <a:off x="188783" y="4537122"/>
          <a:ext cx="749415" cy="411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12</xdr:row>
      <xdr:rowOff>80090</xdr:rowOff>
    </xdr:from>
    <xdr:to>
      <xdr:col>0</xdr:col>
      <xdr:colOff>855819</xdr:colOff>
      <xdr:row>13</xdr:row>
      <xdr:rowOff>245991</xdr:rowOff>
    </xdr:to>
    <xdr:pic>
      <xdr:nvPicPr>
        <xdr:cNvPr id="20" name="Picture 19">
          <a:extLst>
            <a:ext uri="{FF2B5EF4-FFF2-40B4-BE49-F238E27FC236}">
              <a16:creationId xmlns:a16="http://schemas.microsoft.com/office/drawing/2014/main" id="{94F0DD1A-B89F-FEBA-8719-8949922198B2}"/>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9927" b="8710"/>
        <a:stretch/>
      </xdr:blipFill>
      <xdr:spPr bwMode="auto">
        <a:xfrm>
          <a:off x="263154" y="5131486"/>
          <a:ext cx="592665"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228828</xdr:colOff>
      <xdr:row>14</xdr:row>
      <xdr:rowOff>74369</xdr:rowOff>
    </xdr:from>
    <xdr:to>
      <xdr:col>0</xdr:col>
      <xdr:colOff>904216</xdr:colOff>
      <xdr:row>15</xdr:row>
      <xdr:rowOff>240271</xdr:rowOff>
    </xdr:to>
    <xdr:pic>
      <xdr:nvPicPr>
        <xdr:cNvPr id="22" name="Picture 21">
          <a:extLst>
            <a:ext uri="{FF2B5EF4-FFF2-40B4-BE49-F238E27FC236}">
              <a16:creationId xmlns:a16="http://schemas.microsoft.com/office/drawing/2014/main" id="{4D21EF08-5F1A-B45E-27DF-33587BA2FE0D}"/>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4546" b="14729"/>
        <a:stretch/>
      </xdr:blipFill>
      <xdr:spPr bwMode="auto">
        <a:xfrm>
          <a:off x="228828" y="5766486"/>
          <a:ext cx="681738"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125855</xdr:colOff>
      <xdr:row>15</xdr:row>
      <xdr:rowOff>212700</xdr:rowOff>
    </xdr:from>
    <xdr:to>
      <xdr:col>0</xdr:col>
      <xdr:colOff>997635</xdr:colOff>
      <xdr:row>18</xdr:row>
      <xdr:rowOff>143646</xdr:rowOff>
    </xdr:to>
    <xdr:pic>
      <xdr:nvPicPr>
        <xdr:cNvPr id="24" name="Picture 23">
          <a:extLst>
            <a:ext uri="{FF2B5EF4-FFF2-40B4-BE49-F238E27FC236}">
              <a16:creationId xmlns:a16="http://schemas.microsoft.com/office/drawing/2014/main" id="{EE762532-96BC-2A2B-6112-DC57700E365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5855" y="6225177"/>
          <a:ext cx="878130" cy="88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280315</xdr:colOff>
      <xdr:row>18</xdr:row>
      <xdr:rowOff>40043</xdr:rowOff>
    </xdr:from>
    <xdr:to>
      <xdr:col>0</xdr:col>
      <xdr:colOff>875270</xdr:colOff>
      <xdr:row>19</xdr:row>
      <xdr:rowOff>274102</xdr:rowOff>
    </xdr:to>
    <xdr:pic>
      <xdr:nvPicPr>
        <xdr:cNvPr id="25" name="Picture 24">
          <a:extLst>
            <a:ext uri="{FF2B5EF4-FFF2-40B4-BE49-F238E27FC236}">
              <a16:creationId xmlns:a16="http://schemas.microsoft.com/office/drawing/2014/main" id="{3136EC98-DAB3-4F7B-D641-16DAD53E7923}"/>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7556"/>
        <a:stretch/>
      </xdr:blipFill>
      <xdr:spPr bwMode="auto">
        <a:xfrm>
          <a:off x="280315" y="7013602"/>
          <a:ext cx="594955" cy="55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265874</xdr:colOff>
      <xdr:row>22</xdr:row>
      <xdr:rowOff>47939</xdr:rowOff>
    </xdr:from>
    <xdr:to>
      <xdr:col>0</xdr:col>
      <xdr:colOff>869550</xdr:colOff>
      <xdr:row>23</xdr:row>
      <xdr:rowOff>258063</xdr:rowOff>
    </xdr:to>
    <xdr:pic>
      <xdr:nvPicPr>
        <xdr:cNvPr id="27" name="Picture 26">
          <a:extLst>
            <a:ext uri="{FF2B5EF4-FFF2-40B4-BE49-F238E27FC236}">
              <a16:creationId xmlns:a16="http://schemas.microsoft.com/office/drawing/2014/main" id="{97864615-E8CD-6592-4EFB-522D39B65AF6}"/>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958" b="6956"/>
        <a:stretch/>
      </xdr:blipFill>
      <xdr:spPr bwMode="auto">
        <a:xfrm>
          <a:off x="265874" y="8302939"/>
          <a:ext cx="603676" cy="52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268874</xdr:colOff>
      <xdr:row>24</xdr:row>
      <xdr:rowOff>91159</xdr:rowOff>
    </xdr:from>
    <xdr:to>
      <xdr:col>0</xdr:col>
      <xdr:colOff>846666</xdr:colOff>
      <xdr:row>25</xdr:row>
      <xdr:rowOff>199597</xdr:rowOff>
    </xdr:to>
    <xdr:pic>
      <xdr:nvPicPr>
        <xdr:cNvPr id="30" name="Picture 29">
          <a:extLst>
            <a:ext uri="{FF2B5EF4-FFF2-40B4-BE49-F238E27FC236}">
              <a16:creationId xmlns:a16="http://schemas.microsoft.com/office/drawing/2014/main" id="{772C9B38-3209-3B8F-D823-5095A5BD315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1040" b="14287"/>
        <a:stretch/>
      </xdr:blipFill>
      <xdr:spPr bwMode="auto">
        <a:xfrm>
          <a:off x="268874" y="8986880"/>
          <a:ext cx="577792" cy="435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276908</xdr:colOff>
      <xdr:row>57</xdr:row>
      <xdr:rowOff>125362</xdr:rowOff>
    </xdr:from>
    <xdr:to>
      <xdr:col>0</xdr:col>
      <xdr:colOff>875272</xdr:colOff>
      <xdr:row>58</xdr:row>
      <xdr:rowOff>188785</xdr:rowOff>
    </xdr:to>
    <xdr:pic>
      <xdr:nvPicPr>
        <xdr:cNvPr id="31" name="Picture 30">
          <a:extLst>
            <a:ext uri="{FF2B5EF4-FFF2-40B4-BE49-F238E27FC236}">
              <a16:creationId xmlns:a16="http://schemas.microsoft.com/office/drawing/2014/main" id="{0A2C26C7-D649-79C6-63EC-DBDFDF1D0F45}"/>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8386" b="18005"/>
        <a:stretch/>
      </xdr:blipFill>
      <xdr:spPr bwMode="auto">
        <a:xfrm>
          <a:off x="276908" y="9982164"/>
          <a:ext cx="598364" cy="38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237440</xdr:colOff>
      <xdr:row>59</xdr:row>
      <xdr:rowOff>17162</xdr:rowOff>
    </xdr:from>
    <xdr:to>
      <xdr:col>0</xdr:col>
      <xdr:colOff>906731</xdr:colOff>
      <xdr:row>61</xdr:row>
      <xdr:rowOff>45137</xdr:rowOff>
    </xdr:to>
    <xdr:pic>
      <xdr:nvPicPr>
        <xdr:cNvPr id="32" name="Picture 31">
          <a:extLst>
            <a:ext uri="{FF2B5EF4-FFF2-40B4-BE49-F238E27FC236}">
              <a16:creationId xmlns:a16="http://schemas.microsoft.com/office/drawing/2014/main" id="{7183587D-EB2F-F8F2-09F2-17FB10067F5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7440" y="10514685"/>
          <a:ext cx="669291" cy="67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31</xdr:row>
      <xdr:rowOff>0</xdr:rowOff>
    </xdr:from>
    <xdr:to>
      <xdr:col>0</xdr:col>
      <xdr:colOff>941057</xdr:colOff>
      <xdr:row>33</xdr:row>
      <xdr:rowOff>45893</xdr:rowOff>
    </xdr:to>
    <xdr:pic>
      <xdr:nvPicPr>
        <xdr:cNvPr id="33" name="Picture 32">
          <a:extLst>
            <a:ext uri="{FF2B5EF4-FFF2-40B4-BE49-F238E27FC236}">
              <a16:creationId xmlns:a16="http://schemas.microsoft.com/office/drawing/2014/main" id="{3E054C0D-785A-171D-1951-4DCADDE5797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57432" y="11129536"/>
          <a:ext cx="683625" cy="68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234549</xdr:colOff>
      <xdr:row>32</xdr:row>
      <xdr:rowOff>288719</xdr:rowOff>
    </xdr:from>
    <xdr:to>
      <xdr:col>0</xdr:col>
      <xdr:colOff>923895</xdr:colOff>
      <xdr:row>35</xdr:row>
      <xdr:rowOff>29231</xdr:rowOff>
    </xdr:to>
    <xdr:pic>
      <xdr:nvPicPr>
        <xdr:cNvPr id="34" name="Picture 33">
          <a:extLst>
            <a:ext uri="{FF2B5EF4-FFF2-40B4-BE49-F238E27FC236}">
              <a16:creationId xmlns:a16="http://schemas.microsoft.com/office/drawing/2014/main" id="{FD7A08C4-23F3-C8AF-41DD-DE517BB0943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4549" y="11747323"/>
          <a:ext cx="689346" cy="69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297478</xdr:colOff>
      <xdr:row>35</xdr:row>
      <xdr:rowOff>61114</xdr:rowOff>
    </xdr:from>
    <xdr:to>
      <xdr:col>0</xdr:col>
      <xdr:colOff>850156</xdr:colOff>
      <xdr:row>36</xdr:row>
      <xdr:rowOff>298106</xdr:rowOff>
    </xdr:to>
    <xdr:pic>
      <xdr:nvPicPr>
        <xdr:cNvPr id="35" name="Picture 34">
          <a:extLst>
            <a:ext uri="{FF2B5EF4-FFF2-40B4-BE49-F238E27FC236}">
              <a16:creationId xmlns:a16="http://schemas.microsoft.com/office/drawing/2014/main" id="{86C35386-CD62-E02C-F12C-B6FCCE58593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97478" y="12480799"/>
          <a:ext cx="546328" cy="55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245992</xdr:colOff>
      <xdr:row>36</xdr:row>
      <xdr:rowOff>294592</xdr:rowOff>
    </xdr:from>
    <xdr:to>
      <xdr:col>0</xdr:col>
      <xdr:colOff>921950</xdr:colOff>
      <xdr:row>39</xdr:row>
      <xdr:rowOff>8868</xdr:rowOff>
    </xdr:to>
    <xdr:pic>
      <xdr:nvPicPr>
        <xdr:cNvPr id="42" name="Picture 41">
          <a:extLst>
            <a:ext uri="{FF2B5EF4-FFF2-40B4-BE49-F238E27FC236}">
              <a16:creationId xmlns:a16="http://schemas.microsoft.com/office/drawing/2014/main" id="{DC160275-DCCE-99E8-2034-32C42A8C51A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5992" y="13034637"/>
          <a:ext cx="675958" cy="68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210724</xdr:colOff>
      <xdr:row>38</xdr:row>
      <xdr:rowOff>280315</xdr:rowOff>
    </xdr:from>
    <xdr:to>
      <xdr:col>0</xdr:col>
      <xdr:colOff>936253</xdr:colOff>
      <xdr:row>41</xdr:row>
      <xdr:rowOff>50680</xdr:rowOff>
    </xdr:to>
    <xdr:pic>
      <xdr:nvPicPr>
        <xdr:cNvPr id="43" name="Picture 42">
          <a:extLst>
            <a:ext uri="{FF2B5EF4-FFF2-40B4-BE49-F238E27FC236}">
              <a16:creationId xmlns:a16="http://schemas.microsoft.com/office/drawing/2014/main" id="{445D0995-6C5B-09AA-16B7-37130278DC7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10724" y="13661081"/>
          <a:ext cx="725529" cy="731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148739</xdr:colOff>
      <xdr:row>40</xdr:row>
      <xdr:rowOff>223108</xdr:rowOff>
    </xdr:from>
    <xdr:to>
      <xdr:col>0</xdr:col>
      <xdr:colOff>982553</xdr:colOff>
      <xdr:row>43</xdr:row>
      <xdr:rowOff>102973</xdr:rowOff>
    </xdr:to>
    <xdr:pic>
      <xdr:nvPicPr>
        <xdr:cNvPr id="45" name="Picture 44">
          <a:extLst>
            <a:ext uri="{FF2B5EF4-FFF2-40B4-BE49-F238E27FC236}">
              <a16:creationId xmlns:a16="http://schemas.microsoft.com/office/drawing/2014/main" id="{7AB39BE1-D15B-66F2-8D39-40E27ABB1B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8739" y="14244594"/>
          <a:ext cx="833814" cy="840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280314</xdr:colOff>
      <xdr:row>44</xdr:row>
      <xdr:rowOff>66573</xdr:rowOff>
    </xdr:from>
    <xdr:to>
      <xdr:col>0</xdr:col>
      <xdr:colOff>873553</xdr:colOff>
      <xdr:row>46</xdr:row>
      <xdr:rowOff>30376</xdr:rowOff>
    </xdr:to>
    <xdr:pic>
      <xdr:nvPicPr>
        <xdr:cNvPr id="46" name="Picture 45">
          <a:extLst>
            <a:ext uri="{FF2B5EF4-FFF2-40B4-BE49-F238E27FC236}">
              <a16:creationId xmlns:a16="http://schemas.microsoft.com/office/drawing/2014/main" id="{8A5E28A9-3FEF-FDAF-4F90-900400E0C6AC}"/>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80314" y="15369501"/>
          <a:ext cx="593239" cy="59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251711</xdr:colOff>
      <xdr:row>46</xdr:row>
      <xdr:rowOff>9128</xdr:rowOff>
    </xdr:from>
    <xdr:to>
      <xdr:col>0</xdr:col>
      <xdr:colOff>873552</xdr:colOff>
      <xdr:row>48</xdr:row>
      <xdr:rowOff>1457</xdr:rowOff>
    </xdr:to>
    <xdr:pic>
      <xdr:nvPicPr>
        <xdr:cNvPr id="47" name="Picture 46">
          <a:extLst>
            <a:ext uri="{FF2B5EF4-FFF2-40B4-BE49-F238E27FC236}">
              <a16:creationId xmlns:a16="http://schemas.microsoft.com/office/drawing/2014/main" id="{EC283E93-E548-35B1-8042-F5AF0B06FDB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51711" y="15952777"/>
          <a:ext cx="621841" cy="627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303198</xdr:colOff>
      <xdr:row>48</xdr:row>
      <xdr:rowOff>61164</xdr:rowOff>
    </xdr:from>
    <xdr:to>
      <xdr:col>0</xdr:col>
      <xdr:colOff>850155</xdr:colOff>
      <xdr:row>49</xdr:row>
      <xdr:rowOff>286035</xdr:rowOff>
    </xdr:to>
    <xdr:pic>
      <xdr:nvPicPr>
        <xdr:cNvPr id="49" name="Picture 48">
          <a:extLst>
            <a:ext uri="{FF2B5EF4-FFF2-40B4-BE49-F238E27FC236}">
              <a16:creationId xmlns:a16="http://schemas.microsoft.com/office/drawing/2014/main" id="{094B9C1B-D61B-87AC-02C5-6A8194F4E00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03198" y="16645533"/>
          <a:ext cx="540607" cy="54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312501</xdr:colOff>
      <xdr:row>50</xdr:row>
      <xdr:rowOff>28604</xdr:rowOff>
    </xdr:from>
    <xdr:to>
      <xdr:col>0</xdr:col>
      <xdr:colOff>905646</xdr:colOff>
      <xdr:row>51</xdr:row>
      <xdr:rowOff>293416</xdr:rowOff>
    </xdr:to>
    <xdr:pic>
      <xdr:nvPicPr>
        <xdr:cNvPr id="52" name="Picture 51">
          <a:extLst>
            <a:ext uri="{FF2B5EF4-FFF2-40B4-BE49-F238E27FC236}">
              <a16:creationId xmlns:a16="http://schemas.microsoft.com/office/drawing/2014/main" id="{B939AEFC-73BC-8DF3-3C7C-8C242B6CC85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12501" y="17253694"/>
          <a:ext cx="586795" cy="591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183063</xdr:colOff>
      <xdr:row>51</xdr:row>
      <xdr:rowOff>241684</xdr:rowOff>
    </xdr:from>
    <xdr:to>
      <xdr:col>0</xdr:col>
      <xdr:colOff>1021147</xdr:colOff>
      <xdr:row>54</xdr:row>
      <xdr:rowOff>125855</xdr:rowOff>
    </xdr:to>
    <xdr:pic>
      <xdr:nvPicPr>
        <xdr:cNvPr id="53" name="Picture 52">
          <a:extLst>
            <a:ext uri="{FF2B5EF4-FFF2-40B4-BE49-F238E27FC236}">
              <a16:creationId xmlns:a16="http://schemas.microsoft.com/office/drawing/2014/main" id="{D5704B36-C843-58DD-C788-4718DEC294F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3063" y="17787134"/>
          <a:ext cx="838084" cy="845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254251</xdr:colOff>
      <xdr:row>55</xdr:row>
      <xdr:rowOff>34528</xdr:rowOff>
    </xdr:from>
    <xdr:to>
      <xdr:col>0</xdr:col>
      <xdr:colOff>829504</xdr:colOff>
      <xdr:row>56</xdr:row>
      <xdr:rowOff>294046</xdr:rowOff>
    </xdr:to>
    <xdr:pic>
      <xdr:nvPicPr>
        <xdr:cNvPr id="55" name="Picture 54">
          <a:extLst>
            <a:ext uri="{FF2B5EF4-FFF2-40B4-BE49-F238E27FC236}">
              <a16:creationId xmlns:a16="http://schemas.microsoft.com/office/drawing/2014/main" id="{C8EF9FB7-11AC-7717-74DE-0E22AE5FD13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54251" y="18861420"/>
          <a:ext cx="575253" cy="5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71</xdr:row>
      <xdr:rowOff>0</xdr:rowOff>
    </xdr:from>
    <xdr:to>
      <xdr:col>0</xdr:col>
      <xdr:colOff>863830</xdr:colOff>
      <xdr:row>72</xdr:row>
      <xdr:rowOff>285607</xdr:rowOff>
    </xdr:to>
    <xdr:pic>
      <xdr:nvPicPr>
        <xdr:cNvPr id="58" name="Picture 57">
          <a:extLst>
            <a:ext uri="{FF2B5EF4-FFF2-40B4-BE49-F238E27FC236}">
              <a16:creationId xmlns:a16="http://schemas.microsoft.com/office/drawing/2014/main" id="{0C53B7DB-A0E0-979D-18B3-B0193AAD7D39}"/>
            </a:ext>
            <a:ext uri="{147F2762-F138-4A5C-976F-8EAC2B608ADB}">
              <a16:predDERef xmlns:a16="http://schemas.microsoft.com/office/drawing/2014/main" pred="{C8EF9FB7-11AC-7717-74DE-0E22AE5FD13B}"/>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57432" y="22070539"/>
          <a:ext cx="606398" cy="612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234550</xdr:colOff>
      <xdr:row>71</xdr:row>
      <xdr:rowOff>1626</xdr:rowOff>
    </xdr:from>
    <xdr:to>
      <xdr:col>0</xdr:col>
      <xdr:colOff>886198</xdr:colOff>
      <xdr:row>73</xdr:row>
      <xdr:rowOff>6350</xdr:rowOff>
    </xdr:to>
    <xdr:pic>
      <xdr:nvPicPr>
        <xdr:cNvPr id="62" name="Picture 61">
          <a:extLst>
            <a:ext uri="{FF2B5EF4-FFF2-40B4-BE49-F238E27FC236}">
              <a16:creationId xmlns:a16="http://schemas.microsoft.com/office/drawing/2014/main" id="{3CF8EEEF-22EF-EBF9-700B-2B4DD57735A7}"/>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4550" y="22672842"/>
          <a:ext cx="645298" cy="651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245990</xdr:colOff>
      <xdr:row>78</xdr:row>
      <xdr:rowOff>5721</xdr:rowOff>
    </xdr:from>
    <xdr:to>
      <xdr:col>0</xdr:col>
      <xdr:colOff>868868</xdr:colOff>
      <xdr:row>80</xdr:row>
      <xdr:rowOff>2532</xdr:rowOff>
    </xdr:to>
    <xdr:pic>
      <xdr:nvPicPr>
        <xdr:cNvPr id="67" name="Picture 66">
          <a:extLst>
            <a:ext uri="{FF2B5EF4-FFF2-40B4-BE49-F238E27FC236}">
              <a16:creationId xmlns:a16="http://schemas.microsoft.com/office/drawing/2014/main" id="{740EBE6E-343A-350F-C02B-FDD639CB99C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45990" y="24919460"/>
          <a:ext cx="616528" cy="62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61</xdr:row>
      <xdr:rowOff>317746</xdr:rowOff>
    </xdr:from>
    <xdr:to>
      <xdr:col>0</xdr:col>
      <xdr:colOff>906734</xdr:colOff>
      <xdr:row>64</xdr:row>
      <xdr:rowOff>12068</xdr:rowOff>
    </xdr:to>
    <xdr:pic>
      <xdr:nvPicPr>
        <xdr:cNvPr id="68" name="Picture 67">
          <a:extLst>
            <a:ext uri="{FF2B5EF4-FFF2-40B4-BE49-F238E27FC236}">
              <a16:creationId xmlns:a16="http://schemas.microsoft.com/office/drawing/2014/main" id="{D105233B-A109-0835-5FB1-C3B736F8AE7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63154" y="19785359"/>
          <a:ext cx="643580" cy="64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295395</xdr:colOff>
      <xdr:row>64</xdr:row>
      <xdr:rowOff>20121</xdr:rowOff>
    </xdr:from>
    <xdr:to>
      <xdr:col>0</xdr:col>
      <xdr:colOff>898153</xdr:colOff>
      <xdr:row>65</xdr:row>
      <xdr:rowOff>307431</xdr:rowOff>
    </xdr:to>
    <xdr:pic>
      <xdr:nvPicPr>
        <xdr:cNvPr id="69" name="Picture 68">
          <a:extLst>
            <a:ext uri="{FF2B5EF4-FFF2-40B4-BE49-F238E27FC236}">
              <a16:creationId xmlns:a16="http://schemas.microsoft.com/office/drawing/2014/main" id="{8B2CF2E2-0424-8F7A-B3F9-179C7DE67BE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5395" y="20448815"/>
          <a:ext cx="602758" cy="6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247203</xdr:colOff>
      <xdr:row>66</xdr:row>
      <xdr:rowOff>64720</xdr:rowOff>
    </xdr:from>
    <xdr:to>
      <xdr:col>0</xdr:col>
      <xdr:colOff>903873</xdr:colOff>
      <xdr:row>67</xdr:row>
      <xdr:rowOff>256803</xdr:rowOff>
    </xdr:to>
    <xdr:pic>
      <xdr:nvPicPr>
        <xdr:cNvPr id="70" name="Picture 69">
          <a:extLst>
            <a:ext uri="{FF2B5EF4-FFF2-40B4-BE49-F238E27FC236}">
              <a16:creationId xmlns:a16="http://schemas.microsoft.com/office/drawing/2014/main" id="{8AC001A6-7B75-A928-F1F4-0D7E948F6F79}"/>
            </a:ext>
          </a:extLst>
        </xdr:cNvPr>
        <xdr:cNvPicPr>
          <a:picLocks noChangeAspect="1"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10386" b="11446"/>
        <a:stretch/>
      </xdr:blipFill>
      <xdr:spPr bwMode="auto">
        <a:xfrm>
          <a:off x="247203" y="21134134"/>
          <a:ext cx="656670" cy="51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81964</xdr:colOff>
      <xdr:row>79</xdr:row>
      <xdr:rowOff>228829</xdr:rowOff>
    </xdr:from>
    <xdr:to>
      <xdr:col>0</xdr:col>
      <xdr:colOff>686485</xdr:colOff>
      <xdr:row>81</xdr:row>
      <xdr:rowOff>199164</xdr:rowOff>
    </xdr:to>
    <xdr:pic>
      <xdr:nvPicPr>
        <xdr:cNvPr id="71" name="Picture 70">
          <a:extLst>
            <a:ext uri="{FF2B5EF4-FFF2-40B4-BE49-F238E27FC236}">
              <a16:creationId xmlns:a16="http://schemas.microsoft.com/office/drawing/2014/main" id="{DD416040-8794-308A-270A-E593F971F4EA}"/>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81964" y="25462928"/>
          <a:ext cx="604521" cy="61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435182</xdr:colOff>
      <xdr:row>80</xdr:row>
      <xdr:rowOff>122126</xdr:rowOff>
    </xdr:from>
    <xdr:to>
      <xdr:col>0</xdr:col>
      <xdr:colOff>1034226</xdr:colOff>
      <xdr:row>82</xdr:row>
      <xdr:rowOff>103214</xdr:rowOff>
    </xdr:to>
    <xdr:pic>
      <xdr:nvPicPr>
        <xdr:cNvPr id="72" name="Picture 71">
          <a:extLst>
            <a:ext uri="{FF2B5EF4-FFF2-40B4-BE49-F238E27FC236}">
              <a16:creationId xmlns:a16="http://schemas.microsoft.com/office/drawing/2014/main" id="{D4E78949-47BE-7BE2-7C59-FEB491ACB717}"/>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35182" y="24875220"/>
          <a:ext cx="599044" cy="60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242113</xdr:colOff>
      <xdr:row>72</xdr:row>
      <xdr:rowOff>303198</xdr:rowOff>
    </xdr:from>
    <xdr:to>
      <xdr:col>0</xdr:col>
      <xdr:colOff>945577</xdr:colOff>
      <xdr:row>75</xdr:row>
      <xdr:rowOff>46223</xdr:rowOff>
    </xdr:to>
    <xdr:pic>
      <xdr:nvPicPr>
        <xdr:cNvPr id="73" name="Picture 72">
          <a:extLst>
            <a:ext uri="{FF2B5EF4-FFF2-40B4-BE49-F238E27FC236}">
              <a16:creationId xmlns:a16="http://schemas.microsoft.com/office/drawing/2014/main" id="{D968CFDE-B127-0E7F-9C52-87061D9DB982}"/>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42113" y="23294775"/>
          <a:ext cx="697114" cy="704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312362</xdr:colOff>
      <xdr:row>75</xdr:row>
      <xdr:rowOff>24339</xdr:rowOff>
    </xdr:from>
    <xdr:to>
      <xdr:col>0</xdr:col>
      <xdr:colOff>892433</xdr:colOff>
      <xdr:row>76</xdr:row>
      <xdr:rowOff>296047</xdr:rowOff>
    </xdr:to>
    <xdr:pic>
      <xdr:nvPicPr>
        <xdr:cNvPr id="74" name="Picture 73">
          <a:extLst>
            <a:ext uri="{FF2B5EF4-FFF2-40B4-BE49-F238E27FC236}">
              <a16:creationId xmlns:a16="http://schemas.microsoft.com/office/drawing/2014/main" id="{F2600CC0-FA43-0F89-9AD5-15E690AE1C36}"/>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312362" y="23976997"/>
          <a:ext cx="580071" cy="585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277902</xdr:colOff>
      <xdr:row>6</xdr:row>
      <xdr:rowOff>17161</xdr:rowOff>
    </xdr:from>
    <xdr:to>
      <xdr:col>4</xdr:col>
      <xdr:colOff>902558</xdr:colOff>
      <xdr:row>8</xdr:row>
      <xdr:rowOff>12584</xdr:rowOff>
    </xdr:to>
    <xdr:pic>
      <xdr:nvPicPr>
        <xdr:cNvPr id="76" name="Picture 75">
          <a:extLst>
            <a:ext uri="{FF2B5EF4-FFF2-40B4-BE49-F238E27FC236}">
              <a16:creationId xmlns:a16="http://schemas.microsoft.com/office/drawing/2014/main" id="{3D27C572-9889-21F7-582E-3B039E84D1F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394479" y="2505675"/>
          <a:ext cx="631006" cy="6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303198</xdr:colOff>
      <xdr:row>8</xdr:row>
      <xdr:rowOff>18016</xdr:rowOff>
    </xdr:from>
    <xdr:to>
      <xdr:col>4</xdr:col>
      <xdr:colOff>892431</xdr:colOff>
      <xdr:row>9</xdr:row>
      <xdr:rowOff>298107</xdr:rowOff>
    </xdr:to>
    <xdr:pic>
      <xdr:nvPicPr>
        <xdr:cNvPr id="77" name="Picture 76">
          <a:extLst>
            <a:ext uri="{FF2B5EF4-FFF2-40B4-BE49-F238E27FC236}">
              <a16:creationId xmlns:a16="http://schemas.microsoft.com/office/drawing/2014/main" id="{5DFA3E9C-F9CB-9450-F833-C599AFE8857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419775" y="3147250"/>
          <a:ext cx="589233" cy="5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251712</xdr:colOff>
      <xdr:row>3</xdr:row>
      <xdr:rowOff>300282</xdr:rowOff>
    </xdr:from>
    <xdr:to>
      <xdr:col>4</xdr:col>
      <xdr:colOff>915315</xdr:colOff>
      <xdr:row>6</xdr:row>
      <xdr:rowOff>8009</xdr:rowOff>
    </xdr:to>
    <xdr:pic>
      <xdr:nvPicPr>
        <xdr:cNvPr id="78" name="Picture 77">
          <a:extLst>
            <a:ext uri="{FF2B5EF4-FFF2-40B4-BE49-F238E27FC236}">
              <a16:creationId xmlns:a16="http://schemas.microsoft.com/office/drawing/2014/main" id="{BDF4E5EC-1547-706C-272B-CE9181108DB3}"/>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7368289" y="1827714"/>
          <a:ext cx="663603" cy="668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299323</xdr:colOff>
      <xdr:row>31</xdr:row>
      <xdr:rowOff>74369</xdr:rowOff>
    </xdr:from>
    <xdr:to>
      <xdr:col>4</xdr:col>
      <xdr:colOff>839573</xdr:colOff>
      <xdr:row>32</xdr:row>
      <xdr:rowOff>292385</xdr:rowOff>
    </xdr:to>
    <xdr:pic>
      <xdr:nvPicPr>
        <xdr:cNvPr id="79" name="Picture 78">
          <a:extLst>
            <a:ext uri="{FF2B5EF4-FFF2-40B4-BE49-F238E27FC236}">
              <a16:creationId xmlns:a16="http://schemas.microsoft.com/office/drawing/2014/main" id="{D54A99DF-6362-5B70-A26D-7E933247598E}"/>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415900" y="9931171"/>
          <a:ext cx="540250" cy="54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245992</xdr:colOff>
      <xdr:row>34</xdr:row>
      <xdr:rowOff>315429</xdr:rowOff>
    </xdr:from>
    <xdr:to>
      <xdr:col>4</xdr:col>
      <xdr:colOff>915316</xdr:colOff>
      <xdr:row>37</xdr:row>
      <xdr:rowOff>29175</xdr:rowOff>
    </xdr:to>
    <xdr:pic>
      <xdr:nvPicPr>
        <xdr:cNvPr id="80" name="Picture 79">
          <a:extLst>
            <a:ext uri="{FF2B5EF4-FFF2-40B4-BE49-F238E27FC236}">
              <a16:creationId xmlns:a16="http://schemas.microsoft.com/office/drawing/2014/main" id="{ED5DDDFB-760D-2ED8-ADC9-B5CF60F72A8D}"/>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62569" y="11133312"/>
          <a:ext cx="669324" cy="67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268875</xdr:colOff>
      <xdr:row>33</xdr:row>
      <xdr:rowOff>68647</xdr:rowOff>
    </xdr:from>
    <xdr:to>
      <xdr:col>4</xdr:col>
      <xdr:colOff>802215</xdr:colOff>
      <xdr:row>34</xdr:row>
      <xdr:rowOff>286035</xdr:rowOff>
    </xdr:to>
    <xdr:pic>
      <xdr:nvPicPr>
        <xdr:cNvPr id="81" name="Picture 80">
          <a:extLst>
            <a:ext uri="{FF2B5EF4-FFF2-40B4-BE49-F238E27FC236}">
              <a16:creationId xmlns:a16="http://schemas.microsoft.com/office/drawing/2014/main" id="{1B183F0A-51D9-7892-9BCC-9ABE23F376B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385452" y="10566170"/>
          <a:ext cx="533340" cy="537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228828</xdr:colOff>
      <xdr:row>39</xdr:row>
      <xdr:rowOff>292537</xdr:rowOff>
    </xdr:from>
    <xdr:to>
      <xdr:col>4</xdr:col>
      <xdr:colOff>944547</xdr:colOff>
      <xdr:row>42</xdr:row>
      <xdr:rowOff>46653</xdr:rowOff>
    </xdr:to>
    <xdr:pic>
      <xdr:nvPicPr>
        <xdr:cNvPr id="82" name="Picture 81">
          <a:extLst>
            <a:ext uri="{FF2B5EF4-FFF2-40B4-BE49-F238E27FC236}">
              <a16:creationId xmlns:a16="http://schemas.microsoft.com/office/drawing/2014/main" id="{88806F19-775F-AECB-2262-C720ACE37E39}"/>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7345405" y="12712222"/>
          <a:ext cx="709369" cy="715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223106</xdr:colOff>
      <xdr:row>10</xdr:row>
      <xdr:rowOff>316104</xdr:rowOff>
    </xdr:from>
    <xdr:to>
      <xdr:col>4</xdr:col>
      <xdr:colOff>869147</xdr:colOff>
      <xdr:row>13</xdr:row>
      <xdr:rowOff>0</xdr:rowOff>
    </xdr:to>
    <xdr:pic>
      <xdr:nvPicPr>
        <xdr:cNvPr id="86" name="Picture 85">
          <a:extLst>
            <a:ext uri="{FF2B5EF4-FFF2-40B4-BE49-F238E27FC236}">
              <a16:creationId xmlns:a16="http://schemas.microsoft.com/office/drawing/2014/main" id="{84329051-4E70-435D-E5F1-6D53A78C0847}"/>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7339683" y="4086059"/>
          <a:ext cx="639691" cy="64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251710</xdr:colOff>
      <xdr:row>12</xdr:row>
      <xdr:rowOff>305352</xdr:rowOff>
    </xdr:from>
    <xdr:to>
      <xdr:col>4</xdr:col>
      <xdr:colOff>914627</xdr:colOff>
      <xdr:row>15</xdr:row>
      <xdr:rowOff>12585</xdr:rowOff>
    </xdr:to>
    <xdr:pic>
      <xdr:nvPicPr>
        <xdr:cNvPr id="87" name="Picture 86">
          <a:extLst>
            <a:ext uri="{FF2B5EF4-FFF2-40B4-BE49-F238E27FC236}">
              <a16:creationId xmlns:a16="http://schemas.microsoft.com/office/drawing/2014/main" id="{AB06A693-F698-E0FA-4A54-6243E0D1157C}"/>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368287" y="4716028"/>
          <a:ext cx="662917" cy="668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242380</xdr:colOff>
      <xdr:row>20</xdr:row>
      <xdr:rowOff>28528</xdr:rowOff>
    </xdr:from>
    <xdr:to>
      <xdr:col>4</xdr:col>
      <xdr:colOff>944548</xdr:colOff>
      <xdr:row>21</xdr:row>
      <xdr:rowOff>257432</xdr:rowOff>
    </xdr:to>
    <xdr:pic>
      <xdr:nvPicPr>
        <xdr:cNvPr id="88" name="Picture 87">
          <a:extLst>
            <a:ext uri="{FF2B5EF4-FFF2-40B4-BE49-F238E27FC236}">
              <a16:creationId xmlns:a16="http://schemas.microsoft.com/office/drawing/2014/main" id="{CAE98ED9-470C-2411-9750-120EC7AD5FE6}"/>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10623" b="11085"/>
        <a:stretch/>
      </xdr:blipFill>
      <xdr:spPr bwMode="auto">
        <a:xfrm>
          <a:off x="7358957" y="6361366"/>
          <a:ext cx="695818" cy="549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245989</xdr:colOff>
      <xdr:row>23</xdr:row>
      <xdr:rowOff>300015</xdr:rowOff>
    </xdr:from>
    <xdr:to>
      <xdr:col>4</xdr:col>
      <xdr:colOff>903872</xdr:colOff>
      <xdr:row>26</xdr:row>
      <xdr:rowOff>2340</xdr:rowOff>
    </xdr:to>
    <xdr:pic>
      <xdr:nvPicPr>
        <xdr:cNvPr id="94" name="Picture 93">
          <a:extLst>
            <a:ext uri="{FF2B5EF4-FFF2-40B4-BE49-F238E27FC236}">
              <a16:creationId xmlns:a16="http://schemas.microsoft.com/office/drawing/2014/main" id="{F07832C5-65C7-8D39-6026-6A309083F325}"/>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7362566" y="7593934"/>
          <a:ext cx="657883" cy="66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205946</xdr:colOff>
      <xdr:row>21</xdr:row>
      <xdr:rowOff>297481</xdr:rowOff>
    </xdr:from>
    <xdr:to>
      <xdr:col>4</xdr:col>
      <xdr:colOff>886712</xdr:colOff>
      <xdr:row>24</xdr:row>
      <xdr:rowOff>29231</xdr:rowOff>
    </xdr:to>
    <xdr:pic>
      <xdr:nvPicPr>
        <xdr:cNvPr id="97" name="Picture 96">
          <a:extLst>
            <a:ext uri="{FF2B5EF4-FFF2-40B4-BE49-F238E27FC236}">
              <a16:creationId xmlns:a16="http://schemas.microsoft.com/office/drawing/2014/main" id="{7F0493E9-C2DF-A9FE-3509-E79C21ADE4CB}"/>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322523" y="6950679"/>
          <a:ext cx="680766" cy="68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131576</xdr:colOff>
      <xdr:row>18</xdr:row>
      <xdr:rowOff>102401</xdr:rowOff>
    </xdr:from>
    <xdr:to>
      <xdr:col>4</xdr:col>
      <xdr:colOff>960451</xdr:colOff>
      <xdr:row>19</xdr:row>
      <xdr:rowOff>200855</xdr:rowOff>
    </xdr:to>
    <xdr:pic>
      <xdr:nvPicPr>
        <xdr:cNvPr id="98" name="Picture 97">
          <a:extLst>
            <a:ext uri="{FF2B5EF4-FFF2-40B4-BE49-F238E27FC236}">
              <a16:creationId xmlns:a16="http://schemas.microsoft.com/office/drawing/2014/main" id="{F87238F8-0990-D224-47BD-AB487D8C2AB1}"/>
            </a:ext>
          </a:extLst>
        </xdr:cNvPr>
        <xdr:cNvPicPr>
          <a:picLocks noChangeAspect="1"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t="21539" b="26885"/>
        <a:stretch/>
      </xdr:blipFill>
      <xdr:spPr bwMode="auto">
        <a:xfrm>
          <a:off x="7248153" y="5794518"/>
          <a:ext cx="835225" cy="41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348964</xdr:colOff>
      <xdr:row>28</xdr:row>
      <xdr:rowOff>47067</xdr:rowOff>
    </xdr:from>
    <xdr:to>
      <xdr:col>4</xdr:col>
      <xdr:colOff>886712</xdr:colOff>
      <xdr:row>29</xdr:row>
      <xdr:rowOff>268874</xdr:rowOff>
    </xdr:to>
    <xdr:pic>
      <xdr:nvPicPr>
        <xdr:cNvPr id="100" name="Picture 99">
          <a:extLst>
            <a:ext uri="{FF2B5EF4-FFF2-40B4-BE49-F238E27FC236}">
              <a16:creationId xmlns:a16="http://schemas.microsoft.com/office/drawing/2014/main" id="{749C9551-63E7-51A0-88FE-248B8713C4F2}"/>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465541" y="8942788"/>
          <a:ext cx="537748" cy="542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248885</xdr:colOff>
      <xdr:row>25</xdr:row>
      <xdr:rowOff>303198</xdr:rowOff>
    </xdr:from>
    <xdr:to>
      <xdr:col>4</xdr:col>
      <xdr:colOff>906963</xdr:colOff>
      <xdr:row>28</xdr:row>
      <xdr:rowOff>12070</xdr:rowOff>
    </xdr:to>
    <xdr:pic>
      <xdr:nvPicPr>
        <xdr:cNvPr id="101" name="Picture 100">
          <a:extLst>
            <a:ext uri="{FF2B5EF4-FFF2-40B4-BE49-F238E27FC236}">
              <a16:creationId xmlns:a16="http://schemas.microsoft.com/office/drawing/2014/main" id="{63678DF0-65F1-F04E-0C00-72C51C1C5DB6}"/>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365462" y="8237838"/>
          <a:ext cx="658078" cy="66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55</xdr:row>
      <xdr:rowOff>40044</xdr:rowOff>
    </xdr:from>
    <xdr:to>
      <xdr:col>2</xdr:col>
      <xdr:colOff>826696</xdr:colOff>
      <xdr:row>56</xdr:row>
      <xdr:rowOff>298106</xdr:rowOff>
    </xdr:to>
    <xdr:pic>
      <xdr:nvPicPr>
        <xdr:cNvPr id="102" name="Picture 101">
          <a:extLst>
            <a:ext uri="{FF2B5EF4-FFF2-40B4-BE49-F238E27FC236}">
              <a16:creationId xmlns:a16="http://schemas.microsoft.com/office/drawing/2014/main" id="{45DD5F0D-F748-82A7-3AC6-4D426B1362C0}"/>
            </a:ext>
          </a:extLst>
        </xdr:cNvPr>
        <xdr:cNvPicPr>
          <a:picLocks noChangeAspect="1" noChangeArrowheads="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18642" t="19435" r="23469" b="17700"/>
        <a:stretch/>
      </xdr:blipFill>
      <xdr:spPr bwMode="auto">
        <a:xfrm>
          <a:off x="3792838" y="20148377"/>
          <a:ext cx="592146" cy="57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30</xdr:row>
      <xdr:rowOff>146646</xdr:rowOff>
    </xdr:from>
    <xdr:to>
      <xdr:col>2</xdr:col>
      <xdr:colOff>960452</xdr:colOff>
      <xdr:row>31</xdr:row>
      <xdr:rowOff>183062</xdr:rowOff>
    </xdr:to>
    <xdr:pic>
      <xdr:nvPicPr>
        <xdr:cNvPr id="106" name="Picture 105">
          <a:extLst>
            <a:ext uri="{FF2B5EF4-FFF2-40B4-BE49-F238E27FC236}">
              <a16:creationId xmlns:a16="http://schemas.microsoft.com/office/drawing/2014/main" id="{13BC1F79-FD0A-E3B7-4B13-3E6BAFE03320}"/>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t="26518" b="26278"/>
        <a:stretch/>
      </xdr:blipFill>
      <xdr:spPr bwMode="auto">
        <a:xfrm>
          <a:off x="3775675" y="12886691"/>
          <a:ext cx="749415" cy="356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304368</xdr:colOff>
      <xdr:row>51</xdr:row>
      <xdr:rowOff>45766</xdr:rowOff>
    </xdr:from>
    <xdr:to>
      <xdr:col>2</xdr:col>
      <xdr:colOff>860282</xdr:colOff>
      <xdr:row>52</xdr:row>
      <xdr:rowOff>285921</xdr:rowOff>
    </xdr:to>
    <xdr:pic>
      <xdr:nvPicPr>
        <xdr:cNvPr id="107" name="Picture 106">
          <a:extLst>
            <a:ext uri="{FF2B5EF4-FFF2-40B4-BE49-F238E27FC236}">
              <a16:creationId xmlns:a16="http://schemas.microsoft.com/office/drawing/2014/main" id="{CA305DE8-E4FD-F05C-B3DD-B3CA7B221C2C}"/>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862656" y="18872658"/>
          <a:ext cx="555914" cy="56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251711</xdr:colOff>
      <xdr:row>63</xdr:row>
      <xdr:rowOff>303918</xdr:rowOff>
    </xdr:from>
    <xdr:to>
      <xdr:col>2</xdr:col>
      <xdr:colOff>932593</xdr:colOff>
      <xdr:row>66</xdr:row>
      <xdr:rowOff>30432</xdr:rowOff>
    </xdr:to>
    <xdr:pic>
      <xdr:nvPicPr>
        <xdr:cNvPr id="108" name="Picture 107">
          <a:extLst>
            <a:ext uri="{FF2B5EF4-FFF2-40B4-BE49-F238E27FC236}">
              <a16:creationId xmlns:a16="http://schemas.microsoft.com/office/drawing/2014/main" id="{E6C926DB-C515-37F7-4E13-48CCCCD9D978}"/>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809999" y="22975134"/>
          <a:ext cx="680882" cy="68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194504</xdr:colOff>
      <xdr:row>48</xdr:row>
      <xdr:rowOff>268874</xdr:rowOff>
    </xdr:from>
    <xdr:to>
      <xdr:col>2</xdr:col>
      <xdr:colOff>904272</xdr:colOff>
      <xdr:row>51</xdr:row>
      <xdr:rowOff>29690</xdr:rowOff>
    </xdr:to>
    <xdr:pic>
      <xdr:nvPicPr>
        <xdr:cNvPr id="109" name="Picture 108">
          <a:extLst>
            <a:ext uri="{FF2B5EF4-FFF2-40B4-BE49-F238E27FC236}">
              <a16:creationId xmlns:a16="http://schemas.microsoft.com/office/drawing/2014/main" id="{ADCDDADE-3D08-CE09-4D80-E21BA10931CC}"/>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752792" y="18134685"/>
          <a:ext cx="709768" cy="71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280314</xdr:colOff>
      <xdr:row>17</xdr:row>
      <xdr:rowOff>45766</xdr:rowOff>
    </xdr:from>
    <xdr:to>
      <xdr:col>2</xdr:col>
      <xdr:colOff>788830</xdr:colOff>
      <xdr:row>18</xdr:row>
      <xdr:rowOff>268415</xdr:rowOff>
    </xdr:to>
    <xdr:pic>
      <xdr:nvPicPr>
        <xdr:cNvPr id="110" name="Picture 109" descr="CH-ESM">
          <a:extLst>
            <a:ext uri="{FF2B5EF4-FFF2-40B4-BE49-F238E27FC236}">
              <a16:creationId xmlns:a16="http://schemas.microsoft.com/office/drawing/2014/main" id="{88D06812-0CBF-D455-4186-FDDB80998E13}"/>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838602" y="6058243"/>
          <a:ext cx="514866" cy="543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297478</xdr:colOff>
      <xdr:row>11</xdr:row>
      <xdr:rowOff>38506</xdr:rowOff>
    </xdr:from>
    <xdr:to>
      <xdr:col>2</xdr:col>
      <xdr:colOff>882651</xdr:colOff>
      <xdr:row>13</xdr:row>
      <xdr:rowOff>314</xdr:rowOff>
    </xdr:to>
    <xdr:pic>
      <xdr:nvPicPr>
        <xdr:cNvPr id="112" name="Picture 111">
          <a:extLst>
            <a:ext uri="{FF2B5EF4-FFF2-40B4-BE49-F238E27FC236}">
              <a16:creationId xmlns:a16="http://schemas.microsoft.com/office/drawing/2014/main" id="{6A284301-C539-E9A9-767E-DF7D50C98B58}"/>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855766" y="4128821"/>
          <a:ext cx="591523" cy="596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251713</xdr:colOff>
      <xdr:row>12</xdr:row>
      <xdr:rowOff>286012</xdr:rowOff>
    </xdr:from>
    <xdr:to>
      <xdr:col>2</xdr:col>
      <xdr:colOff>945693</xdr:colOff>
      <xdr:row>15</xdr:row>
      <xdr:rowOff>18306</xdr:rowOff>
    </xdr:to>
    <xdr:pic>
      <xdr:nvPicPr>
        <xdr:cNvPr id="113" name="Picture 112">
          <a:extLst>
            <a:ext uri="{FF2B5EF4-FFF2-40B4-BE49-F238E27FC236}">
              <a16:creationId xmlns:a16="http://schemas.microsoft.com/office/drawing/2014/main" id="{189F4710-AAC6-5BDE-7758-6D971D6EBDF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810001" y="4696688"/>
          <a:ext cx="687630" cy="69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14</xdr:row>
      <xdr:rowOff>288955</xdr:rowOff>
    </xdr:from>
    <xdr:to>
      <xdr:col>2</xdr:col>
      <xdr:colOff>887626</xdr:colOff>
      <xdr:row>17</xdr:row>
      <xdr:rowOff>10125</xdr:rowOff>
    </xdr:to>
    <xdr:pic>
      <xdr:nvPicPr>
        <xdr:cNvPr id="116" name="Picture 115">
          <a:extLst>
            <a:ext uri="{FF2B5EF4-FFF2-40B4-BE49-F238E27FC236}">
              <a16:creationId xmlns:a16="http://schemas.microsoft.com/office/drawing/2014/main" id="{CC9F64A1-E1C4-1AC1-7155-14E5A3005161}"/>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775675" y="5340351"/>
          <a:ext cx="670239" cy="675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286036</xdr:colOff>
      <xdr:row>19</xdr:row>
      <xdr:rowOff>32102</xdr:rowOff>
    </xdr:from>
    <xdr:to>
      <xdr:col>2</xdr:col>
      <xdr:colOff>846038</xdr:colOff>
      <xdr:row>20</xdr:row>
      <xdr:rowOff>282602</xdr:rowOff>
    </xdr:to>
    <xdr:pic>
      <xdr:nvPicPr>
        <xdr:cNvPr id="117" name="Picture 116">
          <a:extLst>
            <a:ext uri="{FF2B5EF4-FFF2-40B4-BE49-F238E27FC236}">
              <a16:creationId xmlns:a16="http://schemas.microsoft.com/office/drawing/2014/main" id="{F652AA26-7986-FE9A-C42D-B3DEC254F64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844324" y="6685300"/>
          <a:ext cx="566352" cy="570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308242</xdr:colOff>
      <xdr:row>68</xdr:row>
      <xdr:rowOff>55030</xdr:rowOff>
    </xdr:from>
    <xdr:to>
      <xdr:col>2</xdr:col>
      <xdr:colOff>846667</xdr:colOff>
      <xdr:row>69</xdr:row>
      <xdr:rowOff>278253</xdr:rowOff>
    </xdr:to>
    <xdr:pic>
      <xdr:nvPicPr>
        <xdr:cNvPr id="118" name="Picture 117">
          <a:extLst>
            <a:ext uri="{FF2B5EF4-FFF2-40B4-BE49-F238E27FC236}">
              <a16:creationId xmlns:a16="http://schemas.microsoft.com/office/drawing/2014/main" id="{A4D2687E-EF59-2F24-8030-53C5BB6D3563}"/>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866530" y="24328048"/>
          <a:ext cx="538425" cy="543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274594</xdr:colOff>
      <xdr:row>23</xdr:row>
      <xdr:rowOff>5030</xdr:rowOff>
    </xdr:from>
    <xdr:to>
      <xdr:col>2</xdr:col>
      <xdr:colOff>886712</xdr:colOff>
      <xdr:row>24</xdr:row>
      <xdr:rowOff>301709</xdr:rowOff>
    </xdr:to>
    <xdr:pic>
      <xdr:nvPicPr>
        <xdr:cNvPr id="119" name="Picture 118">
          <a:extLst>
            <a:ext uri="{FF2B5EF4-FFF2-40B4-BE49-F238E27FC236}">
              <a16:creationId xmlns:a16="http://schemas.microsoft.com/office/drawing/2014/main" id="{202B3ACD-016A-A0C2-0975-80C417B79427}"/>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832882" y="7939670"/>
          <a:ext cx="612118" cy="617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354683</xdr:colOff>
      <xdr:row>59</xdr:row>
      <xdr:rowOff>88308</xdr:rowOff>
    </xdr:from>
    <xdr:to>
      <xdr:col>2</xdr:col>
      <xdr:colOff>831220</xdr:colOff>
      <xdr:row>60</xdr:row>
      <xdr:rowOff>248279</xdr:rowOff>
    </xdr:to>
    <xdr:pic>
      <xdr:nvPicPr>
        <xdr:cNvPr id="120" name="Picture 119">
          <a:extLst>
            <a:ext uri="{FF2B5EF4-FFF2-40B4-BE49-F238E27FC236}">
              <a16:creationId xmlns:a16="http://schemas.microsoft.com/office/drawing/2014/main" id="{58CB9391-DEA4-D1F7-F508-8F83EEB16181}"/>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912971" y="21478083"/>
          <a:ext cx="476537" cy="48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286037</xdr:colOff>
      <xdr:row>57</xdr:row>
      <xdr:rowOff>61065</xdr:rowOff>
    </xdr:from>
    <xdr:to>
      <xdr:col>2</xdr:col>
      <xdr:colOff>838087</xdr:colOff>
      <xdr:row>58</xdr:row>
      <xdr:rowOff>297477</xdr:rowOff>
    </xdr:to>
    <xdr:pic>
      <xdr:nvPicPr>
        <xdr:cNvPr id="123" name="Picture 122" descr="Muro">
          <a:extLst>
            <a:ext uri="{FF2B5EF4-FFF2-40B4-BE49-F238E27FC236}">
              <a16:creationId xmlns:a16="http://schemas.microsoft.com/office/drawing/2014/main" id="{9867A476-7EBD-FEFC-7174-BACD06F7643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844325" y="20810119"/>
          <a:ext cx="552050" cy="5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344571</xdr:colOff>
      <xdr:row>21</xdr:row>
      <xdr:rowOff>80090</xdr:rowOff>
    </xdr:from>
    <xdr:to>
      <xdr:col>2</xdr:col>
      <xdr:colOff>854559</xdr:colOff>
      <xdr:row>22</xdr:row>
      <xdr:rowOff>273908</xdr:rowOff>
    </xdr:to>
    <xdr:pic>
      <xdr:nvPicPr>
        <xdr:cNvPr id="125" name="Picture 124">
          <a:extLst>
            <a:ext uri="{FF2B5EF4-FFF2-40B4-BE49-F238E27FC236}">
              <a16:creationId xmlns:a16="http://schemas.microsoft.com/office/drawing/2014/main" id="{FD007EA0-C64D-347B-7B51-96C497D9DB5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902859" y="7374009"/>
          <a:ext cx="509988" cy="51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257431</xdr:colOff>
      <xdr:row>34</xdr:row>
      <xdr:rowOff>9174</xdr:rowOff>
    </xdr:from>
    <xdr:to>
      <xdr:col>2</xdr:col>
      <xdr:colOff>865944</xdr:colOff>
      <xdr:row>36</xdr:row>
      <xdr:rowOff>2415</xdr:rowOff>
    </xdr:to>
    <xdr:pic>
      <xdr:nvPicPr>
        <xdr:cNvPr id="126" name="Picture 125">
          <a:extLst>
            <a:ext uri="{FF2B5EF4-FFF2-40B4-BE49-F238E27FC236}">
              <a16:creationId xmlns:a16="http://schemas.microsoft.com/office/drawing/2014/main" id="{CBDC3E88-451B-5E5F-FCE2-F458E3D1D8AE}"/>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815719" y="15312102"/>
          <a:ext cx="614863" cy="61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200226</xdr:colOff>
      <xdr:row>38</xdr:row>
      <xdr:rowOff>0</xdr:rowOff>
    </xdr:from>
    <xdr:to>
      <xdr:col>2</xdr:col>
      <xdr:colOff>952500</xdr:colOff>
      <xdr:row>40</xdr:row>
      <xdr:rowOff>124301</xdr:rowOff>
    </xdr:to>
    <xdr:pic>
      <xdr:nvPicPr>
        <xdr:cNvPr id="127" name="Picture 126">
          <a:extLst>
            <a:ext uri="{FF2B5EF4-FFF2-40B4-BE49-F238E27FC236}">
              <a16:creationId xmlns:a16="http://schemas.microsoft.com/office/drawing/2014/main" id="{6254F916-F5B2-1D62-083F-12D2B4D1C92A}"/>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758514" y="15917229"/>
          <a:ext cx="752274" cy="75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343243</xdr:colOff>
      <xdr:row>62</xdr:row>
      <xdr:rowOff>97450</xdr:rowOff>
    </xdr:from>
    <xdr:to>
      <xdr:col>2</xdr:col>
      <xdr:colOff>803189</xdr:colOff>
      <xdr:row>63</xdr:row>
      <xdr:rowOff>235177</xdr:rowOff>
    </xdr:to>
    <xdr:pic>
      <xdr:nvPicPr>
        <xdr:cNvPr id="129" name="Picture 128">
          <a:extLst>
            <a:ext uri="{FF2B5EF4-FFF2-40B4-BE49-F238E27FC236}">
              <a16:creationId xmlns:a16="http://schemas.microsoft.com/office/drawing/2014/main" id="{ED864BAE-FE48-3864-3A3C-F32CA1EFE32C}"/>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901531" y="22448306"/>
          <a:ext cx="459946" cy="46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343244</xdr:colOff>
      <xdr:row>4</xdr:row>
      <xdr:rowOff>78774</xdr:rowOff>
    </xdr:from>
    <xdr:to>
      <xdr:col>2</xdr:col>
      <xdr:colOff>827845</xdr:colOff>
      <xdr:row>5</xdr:row>
      <xdr:rowOff>259889</xdr:rowOff>
    </xdr:to>
    <xdr:pic>
      <xdr:nvPicPr>
        <xdr:cNvPr id="130" name="Picture 129">
          <a:extLst>
            <a:ext uri="{FF2B5EF4-FFF2-40B4-BE49-F238E27FC236}">
              <a16:creationId xmlns:a16="http://schemas.microsoft.com/office/drawing/2014/main" id="{FEAB2259-0D77-E198-7294-84D642739E13}"/>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901532" y="1926567"/>
          <a:ext cx="490951" cy="49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270842</xdr:colOff>
      <xdr:row>6</xdr:row>
      <xdr:rowOff>45765</xdr:rowOff>
    </xdr:from>
    <xdr:to>
      <xdr:col>2</xdr:col>
      <xdr:colOff>826015</xdr:colOff>
      <xdr:row>7</xdr:row>
      <xdr:rowOff>298105</xdr:rowOff>
    </xdr:to>
    <xdr:pic>
      <xdr:nvPicPr>
        <xdr:cNvPr id="131" name="Picture 130">
          <a:extLst>
            <a:ext uri="{FF2B5EF4-FFF2-40B4-BE49-F238E27FC236}">
              <a16:creationId xmlns:a16="http://schemas.microsoft.com/office/drawing/2014/main" id="{B8F0845E-B6D8-4E0F-2242-205037B3706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829130" y="2534279"/>
          <a:ext cx="561523" cy="56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320360</xdr:colOff>
      <xdr:row>8</xdr:row>
      <xdr:rowOff>79114</xdr:rowOff>
    </xdr:from>
    <xdr:to>
      <xdr:col>2</xdr:col>
      <xdr:colOff>779505</xdr:colOff>
      <xdr:row>9</xdr:row>
      <xdr:rowOff>221735</xdr:rowOff>
    </xdr:to>
    <xdr:pic>
      <xdr:nvPicPr>
        <xdr:cNvPr id="132" name="Picture 131">
          <a:extLst>
            <a:ext uri="{FF2B5EF4-FFF2-40B4-BE49-F238E27FC236}">
              <a16:creationId xmlns:a16="http://schemas.microsoft.com/office/drawing/2014/main" id="{37D0534A-D754-2641-6A68-8F4CCB9FFA7B}"/>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3878648" y="3208348"/>
          <a:ext cx="459145" cy="46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66</xdr:row>
      <xdr:rowOff>38827</xdr:rowOff>
    </xdr:from>
    <xdr:to>
      <xdr:col>2</xdr:col>
      <xdr:colOff>865547</xdr:colOff>
      <xdr:row>67</xdr:row>
      <xdr:rowOff>239471</xdr:rowOff>
    </xdr:to>
    <xdr:pic>
      <xdr:nvPicPr>
        <xdr:cNvPr id="133" name="Picture 132">
          <a:extLst>
            <a:ext uri="{FF2B5EF4-FFF2-40B4-BE49-F238E27FC236}">
              <a16:creationId xmlns:a16="http://schemas.microsoft.com/office/drawing/2014/main" id="{6962CE7A-D381-5B86-DE0F-4F759B8B00CE}"/>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907253" y="23671124"/>
          <a:ext cx="516582" cy="5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53</xdr:row>
      <xdr:rowOff>122524</xdr:rowOff>
    </xdr:from>
    <xdr:to>
      <xdr:col>2</xdr:col>
      <xdr:colOff>751703</xdr:colOff>
      <xdr:row>54</xdr:row>
      <xdr:rowOff>208230</xdr:rowOff>
    </xdr:to>
    <xdr:pic>
      <xdr:nvPicPr>
        <xdr:cNvPr id="134" name="Picture 133">
          <a:extLst>
            <a:ext uri="{FF2B5EF4-FFF2-40B4-BE49-F238E27FC236}">
              <a16:creationId xmlns:a16="http://schemas.microsoft.com/office/drawing/2014/main" id="{653DB249-214B-62F4-8367-F830D4B67B24}"/>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907253" y="19590137"/>
          <a:ext cx="402738" cy="40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248662</xdr:colOff>
      <xdr:row>25</xdr:row>
      <xdr:rowOff>17163</xdr:rowOff>
    </xdr:from>
    <xdr:to>
      <xdr:col>2</xdr:col>
      <xdr:colOff>895292</xdr:colOff>
      <xdr:row>27</xdr:row>
      <xdr:rowOff>28604</xdr:rowOff>
    </xdr:to>
    <xdr:pic>
      <xdr:nvPicPr>
        <xdr:cNvPr id="135" name="Picture 134">
          <a:extLst>
            <a:ext uri="{FF2B5EF4-FFF2-40B4-BE49-F238E27FC236}">
              <a16:creationId xmlns:a16="http://schemas.microsoft.com/office/drawing/2014/main" id="{9A9854D3-A56B-1669-29EB-AA4D4336F35C}"/>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806950" y="8592523"/>
          <a:ext cx="646630" cy="652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248757</xdr:colOff>
      <xdr:row>27</xdr:row>
      <xdr:rowOff>22883</xdr:rowOff>
    </xdr:from>
    <xdr:to>
      <xdr:col>2</xdr:col>
      <xdr:colOff>925041</xdr:colOff>
      <xdr:row>29</xdr:row>
      <xdr:rowOff>64072</xdr:rowOff>
    </xdr:to>
    <xdr:pic>
      <xdr:nvPicPr>
        <xdr:cNvPr id="136" name="Picture 135">
          <a:extLst>
            <a:ext uri="{FF2B5EF4-FFF2-40B4-BE49-F238E27FC236}">
              <a16:creationId xmlns:a16="http://schemas.microsoft.com/office/drawing/2014/main" id="{810A9A27-EE33-0663-1B12-F41FA685E3D1}"/>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3807045" y="9238964"/>
          <a:ext cx="676284" cy="68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209807</xdr:colOff>
      <xdr:row>41</xdr:row>
      <xdr:rowOff>31649</xdr:rowOff>
    </xdr:from>
    <xdr:to>
      <xdr:col>2</xdr:col>
      <xdr:colOff>868663</xdr:colOff>
      <xdr:row>43</xdr:row>
      <xdr:rowOff>48825</xdr:rowOff>
    </xdr:to>
    <xdr:pic>
      <xdr:nvPicPr>
        <xdr:cNvPr id="138" name="Picture 137">
          <a:extLst>
            <a:ext uri="{FF2B5EF4-FFF2-40B4-BE49-F238E27FC236}">
              <a16:creationId xmlns:a16="http://schemas.microsoft.com/office/drawing/2014/main" id="{67E9F571-3248-BEBB-50DB-DCE9324070D8}"/>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765807" y="14890649"/>
          <a:ext cx="652506" cy="65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42</xdr:row>
      <xdr:rowOff>284176</xdr:rowOff>
    </xdr:from>
    <xdr:to>
      <xdr:col>2</xdr:col>
      <xdr:colOff>944262</xdr:colOff>
      <xdr:row>45</xdr:row>
      <xdr:rowOff>38671</xdr:rowOff>
    </xdr:to>
    <xdr:pic>
      <xdr:nvPicPr>
        <xdr:cNvPr id="139" name="Picture 138">
          <a:extLst>
            <a:ext uri="{FF2B5EF4-FFF2-40B4-BE49-F238E27FC236}">
              <a16:creationId xmlns:a16="http://schemas.microsoft.com/office/drawing/2014/main" id="{3A4C5108-8051-F645-E3D5-BFEE85E03774}"/>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3792838" y="10781699"/>
          <a:ext cx="709712" cy="7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266814</xdr:colOff>
      <xdr:row>45</xdr:row>
      <xdr:rowOff>2273</xdr:rowOff>
    </xdr:from>
    <xdr:to>
      <xdr:col>2</xdr:col>
      <xdr:colOff>925670</xdr:colOff>
      <xdr:row>47</xdr:row>
      <xdr:rowOff>19450</xdr:rowOff>
    </xdr:to>
    <xdr:pic>
      <xdr:nvPicPr>
        <xdr:cNvPr id="140" name="Picture 139">
          <a:extLst>
            <a:ext uri="{FF2B5EF4-FFF2-40B4-BE49-F238E27FC236}">
              <a16:creationId xmlns:a16="http://schemas.microsoft.com/office/drawing/2014/main" id="{9CFFFB72-275F-1642-92F4-7548E8D497CF}"/>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825102" y="11460877"/>
          <a:ext cx="652506" cy="65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280315</xdr:colOff>
      <xdr:row>31</xdr:row>
      <xdr:rowOff>306050</xdr:rowOff>
    </xdr:from>
    <xdr:to>
      <xdr:col>2</xdr:col>
      <xdr:colOff>940428</xdr:colOff>
      <xdr:row>34</xdr:row>
      <xdr:rowOff>17161</xdr:rowOff>
    </xdr:to>
    <xdr:pic>
      <xdr:nvPicPr>
        <xdr:cNvPr id="147" name="Picture 146">
          <a:extLst>
            <a:ext uri="{FF2B5EF4-FFF2-40B4-BE49-F238E27FC236}">
              <a16:creationId xmlns:a16="http://schemas.microsoft.com/office/drawing/2014/main" id="{6AE18A1A-D46F-C909-7DE2-DD40B488ACAB}"/>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3838603" y="14007176"/>
          <a:ext cx="666463" cy="672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190586</xdr:colOff>
      <xdr:row>56</xdr:row>
      <xdr:rowOff>2160</xdr:rowOff>
    </xdr:from>
    <xdr:to>
      <xdr:col>4</xdr:col>
      <xdr:colOff>835223</xdr:colOff>
      <xdr:row>58</xdr:row>
      <xdr:rowOff>11442</xdr:rowOff>
    </xdr:to>
    <xdr:pic>
      <xdr:nvPicPr>
        <xdr:cNvPr id="148" name="Picture 147">
          <a:extLst>
            <a:ext uri="{FF2B5EF4-FFF2-40B4-BE49-F238E27FC236}">
              <a16:creationId xmlns:a16="http://schemas.microsoft.com/office/drawing/2014/main" id="{7B39276F-E7C5-6983-ACCE-72E6DBABE1A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307163" y="17867971"/>
          <a:ext cx="644637" cy="65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286036</xdr:colOff>
      <xdr:row>52</xdr:row>
      <xdr:rowOff>154460</xdr:rowOff>
    </xdr:from>
    <xdr:to>
      <xdr:col>4</xdr:col>
      <xdr:colOff>705875</xdr:colOff>
      <xdr:row>53</xdr:row>
      <xdr:rowOff>257432</xdr:rowOff>
    </xdr:to>
    <xdr:pic>
      <xdr:nvPicPr>
        <xdr:cNvPr id="149" name="Picture 148">
          <a:extLst>
            <a:ext uri="{FF2B5EF4-FFF2-40B4-BE49-F238E27FC236}">
              <a16:creationId xmlns:a16="http://schemas.microsoft.com/office/drawing/2014/main" id="{D9036DB9-C781-EA64-386B-909F09AA15D2}"/>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402613" y="16738829"/>
          <a:ext cx="419839" cy="42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171620</xdr:colOff>
      <xdr:row>53</xdr:row>
      <xdr:rowOff>315546</xdr:rowOff>
    </xdr:from>
    <xdr:to>
      <xdr:col>4</xdr:col>
      <xdr:colOff>829504</xdr:colOff>
      <xdr:row>56</xdr:row>
      <xdr:rowOff>17734</xdr:rowOff>
    </xdr:to>
    <xdr:pic>
      <xdr:nvPicPr>
        <xdr:cNvPr id="153" name="Picture 152">
          <a:extLst>
            <a:ext uri="{FF2B5EF4-FFF2-40B4-BE49-F238E27FC236}">
              <a16:creationId xmlns:a16="http://schemas.microsoft.com/office/drawing/2014/main" id="{014C10F5-522E-0E05-6855-45A72FFBFB54}"/>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288197" y="17220276"/>
          <a:ext cx="657884" cy="663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257432</xdr:colOff>
      <xdr:row>46</xdr:row>
      <xdr:rowOff>31927</xdr:rowOff>
    </xdr:from>
    <xdr:to>
      <xdr:col>4</xdr:col>
      <xdr:colOff>846667</xdr:colOff>
      <xdr:row>47</xdr:row>
      <xdr:rowOff>305484</xdr:rowOff>
    </xdr:to>
    <xdr:pic>
      <xdr:nvPicPr>
        <xdr:cNvPr id="154" name="Picture 153">
          <a:extLst>
            <a:ext uri="{FF2B5EF4-FFF2-40B4-BE49-F238E27FC236}">
              <a16:creationId xmlns:a16="http://schemas.microsoft.com/office/drawing/2014/main" id="{B17E2064-5353-A713-F51C-B343159C4517}"/>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7374009" y="14694134"/>
          <a:ext cx="589235" cy="593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257431</xdr:colOff>
      <xdr:row>48</xdr:row>
      <xdr:rowOff>40942</xdr:rowOff>
    </xdr:from>
    <xdr:to>
      <xdr:col>4</xdr:col>
      <xdr:colOff>840945</xdr:colOff>
      <xdr:row>50</xdr:row>
      <xdr:rowOff>2531</xdr:rowOff>
    </xdr:to>
    <xdr:pic>
      <xdr:nvPicPr>
        <xdr:cNvPr id="155" name="Picture 154" descr="Vesta Mini">
          <a:extLst>
            <a:ext uri="{FF2B5EF4-FFF2-40B4-BE49-F238E27FC236}">
              <a16:creationId xmlns:a16="http://schemas.microsoft.com/office/drawing/2014/main" id="{0E3A4D2B-FF9C-B0BF-2977-9A0B932604DF}"/>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374008" y="15343870"/>
          <a:ext cx="583514" cy="58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183062</xdr:colOff>
      <xdr:row>49</xdr:row>
      <xdr:rowOff>298516</xdr:rowOff>
    </xdr:from>
    <xdr:to>
      <xdr:col>4</xdr:col>
      <xdr:colOff>874239</xdr:colOff>
      <xdr:row>52</xdr:row>
      <xdr:rowOff>27974</xdr:rowOff>
    </xdr:to>
    <xdr:pic>
      <xdr:nvPicPr>
        <xdr:cNvPr id="156" name="Picture 155">
          <a:extLst>
            <a:ext uri="{FF2B5EF4-FFF2-40B4-BE49-F238E27FC236}">
              <a16:creationId xmlns:a16="http://schemas.microsoft.com/office/drawing/2014/main" id="{40DF666D-DD50-818F-465C-295518D1F3F3}"/>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299639" y="15921804"/>
          <a:ext cx="691177" cy="6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243823</xdr:colOff>
      <xdr:row>60</xdr:row>
      <xdr:rowOff>303198</xdr:rowOff>
    </xdr:from>
    <xdr:to>
      <xdr:col>4</xdr:col>
      <xdr:colOff>884251</xdr:colOff>
      <xdr:row>63</xdr:row>
      <xdr:rowOff>313</xdr:rowOff>
    </xdr:to>
    <xdr:pic>
      <xdr:nvPicPr>
        <xdr:cNvPr id="157" name="Picture 156">
          <a:extLst>
            <a:ext uri="{FF2B5EF4-FFF2-40B4-BE49-F238E27FC236}">
              <a16:creationId xmlns:a16="http://schemas.microsoft.com/office/drawing/2014/main" id="{6A70EF46-8024-1621-A90D-E4CA0C83EA6A}"/>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360400" y="19450450"/>
          <a:ext cx="646778" cy="65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280888</xdr:colOff>
      <xdr:row>63</xdr:row>
      <xdr:rowOff>121641</xdr:rowOff>
    </xdr:from>
    <xdr:to>
      <xdr:col>4</xdr:col>
      <xdr:colOff>783739</xdr:colOff>
      <xdr:row>64</xdr:row>
      <xdr:rowOff>236950</xdr:rowOff>
    </xdr:to>
    <xdr:pic>
      <xdr:nvPicPr>
        <xdr:cNvPr id="158" name="Picture 157" descr="br">
          <a:extLst>
            <a:ext uri="{FF2B5EF4-FFF2-40B4-BE49-F238E27FC236}">
              <a16:creationId xmlns:a16="http://schemas.microsoft.com/office/drawing/2014/main" id="{F85F3188-450C-5DF4-78C3-2942B8844F45}"/>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397465" y="20229974"/>
          <a:ext cx="502851" cy="435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301827</xdr:colOff>
      <xdr:row>76</xdr:row>
      <xdr:rowOff>120136</xdr:rowOff>
    </xdr:from>
    <xdr:to>
      <xdr:col>4</xdr:col>
      <xdr:colOff>826872</xdr:colOff>
      <xdr:row>77</xdr:row>
      <xdr:rowOff>265671</xdr:rowOff>
    </xdr:to>
    <xdr:pic>
      <xdr:nvPicPr>
        <xdr:cNvPr id="159" name="Picture 158">
          <a:extLst>
            <a:ext uri="{FF2B5EF4-FFF2-40B4-BE49-F238E27FC236}">
              <a16:creationId xmlns:a16="http://schemas.microsoft.com/office/drawing/2014/main" id="{A7DED453-34A5-DFD1-5B88-45A40A265584}"/>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418404" y="24393154"/>
          <a:ext cx="525045" cy="46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326081</xdr:colOff>
      <xdr:row>67</xdr:row>
      <xdr:rowOff>84417</xdr:rowOff>
    </xdr:from>
    <xdr:to>
      <xdr:col>4</xdr:col>
      <xdr:colOff>788830</xdr:colOff>
      <xdr:row>68</xdr:row>
      <xdr:rowOff>236836</xdr:rowOff>
    </xdr:to>
    <xdr:pic>
      <xdr:nvPicPr>
        <xdr:cNvPr id="161" name="Picture 160">
          <a:extLst>
            <a:ext uri="{FF2B5EF4-FFF2-40B4-BE49-F238E27FC236}">
              <a16:creationId xmlns:a16="http://schemas.microsoft.com/office/drawing/2014/main" id="{6AB36F58-E218-0F8E-213D-89D94B405509}"/>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442658" y="21474192"/>
          <a:ext cx="469099" cy="47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457656</xdr:colOff>
      <xdr:row>78</xdr:row>
      <xdr:rowOff>135034</xdr:rowOff>
    </xdr:from>
    <xdr:to>
      <xdr:col>4</xdr:col>
      <xdr:colOff>686485</xdr:colOff>
      <xdr:row>79</xdr:row>
      <xdr:rowOff>197365</xdr:rowOff>
    </xdr:to>
    <xdr:pic>
      <xdr:nvPicPr>
        <xdr:cNvPr id="162" name="Picture 161">
          <a:extLst>
            <a:ext uri="{FF2B5EF4-FFF2-40B4-BE49-F238E27FC236}">
              <a16:creationId xmlns:a16="http://schemas.microsoft.com/office/drawing/2014/main" id="{3DAF6AD8-C75C-691B-DC4E-1EAD62753174}"/>
            </a:ext>
          </a:extLst>
        </xdr:cNvPr>
        <xdr:cNvPicPr>
          <a:picLocks noChangeAspect="1"/>
        </xdr:cNvPicPr>
      </xdr:nvPicPr>
      <xdr:blipFill rotWithShape="1">
        <a:blip xmlns:r="http://schemas.openxmlformats.org/officeDocument/2006/relationships" r:embed="rId90"/>
        <a:srcRect l="5255"/>
        <a:stretch/>
      </xdr:blipFill>
      <xdr:spPr>
        <a:xfrm>
          <a:off x="7574233" y="25048773"/>
          <a:ext cx="228829" cy="382691"/>
        </a:xfrm>
        <a:prstGeom prst="rect">
          <a:avLst/>
        </a:prstGeom>
      </xdr:spPr>
    </xdr:pic>
    <xdr:clientData/>
  </xdr:twoCellAnchor>
  <xdr:twoCellAnchor editAs="oneCell">
    <xdr:from>
      <xdr:col>4</xdr:col>
      <xdr:colOff>171622</xdr:colOff>
      <xdr:row>64</xdr:row>
      <xdr:rowOff>291377</xdr:rowOff>
    </xdr:from>
    <xdr:to>
      <xdr:col>4</xdr:col>
      <xdr:colOff>903244</xdr:colOff>
      <xdr:row>67</xdr:row>
      <xdr:rowOff>74368</xdr:rowOff>
    </xdr:to>
    <xdr:pic>
      <xdr:nvPicPr>
        <xdr:cNvPr id="163" name="Picture 162">
          <a:extLst>
            <a:ext uri="{FF2B5EF4-FFF2-40B4-BE49-F238E27FC236}">
              <a16:creationId xmlns:a16="http://schemas.microsoft.com/office/drawing/2014/main" id="{D43C0999-FE35-48F7-DEF6-BCC4004530F7}"/>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7288199" y="20720071"/>
          <a:ext cx="737972" cy="744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362443</xdr:colOff>
      <xdr:row>74</xdr:row>
      <xdr:rowOff>165901</xdr:rowOff>
    </xdr:from>
    <xdr:to>
      <xdr:col>4</xdr:col>
      <xdr:colOff>793177</xdr:colOff>
      <xdr:row>75</xdr:row>
      <xdr:rowOff>273907</xdr:rowOff>
    </xdr:to>
    <xdr:pic>
      <xdr:nvPicPr>
        <xdr:cNvPr id="164" name="Picture 163">
          <a:extLst>
            <a:ext uri="{FF2B5EF4-FFF2-40B4-BE49-F238E27FC236}">
              <a16:creationId xmlns:a16="http://schemas.microsoft.com/office/drawing/2014/main" id="{9E03EC0A-9585-FC0C-C749-F4A7EE98B044}"/>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7479020" y="23798198"/>
          <a:ext cx="424384" cy="42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325660</xdr:colOff>
      <xdr:row>72</xdr:row>
      <xdr:rowOff>82563</xdr:rowOff>
    </xdr:from>
    <xdr:to>
      <xdr:col>4</xdr:col>
      <xdr:colOff>818063</xdr:colOff>
      <xdr:row>73</xdr:row>
      <xdr:rowOff>259260</xdr:rowOff>
    </xdr:to>
    <xdr:pic>
      <xdr:nvPicPr>
        <xdr:cNvPr id="165" name="Picture 164">
          <a:extLst>
            <a:ext uri="{FF2B5EF4-FFF2-40B4-BE49-F238E27FC236}">
              <a16:creationId xmlns:a16="http://schemas.microsoft.com/office/drawing/2014/main" id="{2AC244B4-BFF3-53D3-25E7-DF1E489E35A6}"/>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7442237" y="23074140"/>
          <a:ext cx="492403" cy="49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337521</xdr:colOff>
      <xdr:row>81</xdr:row>
      <xdr:rowOff>28678</xdr:rowOff>
    </xdr:from>
    <xdr:to>
      <xdr:col>4</xdr:col>
      <xdr:colOff>879160</xdr:colOff>
      <xdr:row>82</xdr:row>
      <xdr:rowOff>249795</xdr:rowOff>
    </xdr:to>
    <xdr:pic>
      <xdr:nvPicPr>
        <xdr:cNvPr id="166" name="Picture 165">
          <a:extLst>
            <a:ext uri="{FF2B5EF4-FFF2-40B4-BE49-F238E27FC236}">
              <a16:creationId xmlns:a16="http://schemas.microsoft.com/office/drawing/2014/main" id="{743FAC23-0511-35D8-6C6B-5E061468186A}"/>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7449521" y="26952678"/>
          <a:ext cx="541639" cy="544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111125</xdr:colOff>
      <xdr:row>68</xdr:row>
      <xdr:rowOff>222250</xdr:rowOff>
    </xdr:from>
    <xdr:to>
      <xdr:col>4</xdr:col>
      <xdr:colOff>971584</xdr:colOff>
      <xdr:row>71</xdr:row>
      <xdr:rowOff>142875</xdr:rowOff>
    </xdr:to>
    <xdr:pic>
      <xdr:nvPicPr>
        <xdr:cNvPr id="2" name="Picture 1">
          <a:extLst>
            <a:ext uri="{FF2B5EF4-FFF2-40B4-BE49-F238E27FC236}">
              <a16:creationId xmlns:a16="http://schemas.microsoft.com/office/drawing/2014/main" id="{1D4E4471-C198-A09A-D86C-ABBC6277B09B}"/>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7223125" y="21748750"/>
          <a:ext cx="86045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40000</xdr:colOff>
      <xdr:row>69</xdr:row>
      <xdr:rowOff>16186</xdr:rowOff>
    </xdr:from>
    <xdr:to>
      <xdr:col>0</xdr:col>
      <xdr:colOff>410000</xdr:colOff>
      <xdr:row>70</xdr:row>
      <xdr:rowOff>10337</xdr:rowOff>
    </xdr:to>
    <xdr:pic>
      <xdr:nvPicPr>
        <xdr:cNvPr id="4" name="Picture 3" descr="A blue and yellow logo&#10;&#10;Description automatically generated">
          <a:extLst>
            <a:ext uri="{FF2B5EF4-FFF2-40B4-BE49-F238E27FC236}">
              <a16:creationId xmlns:a16="http://schemas.microsoft.com/office/drawing/2014/main" id="{A5064089-2D71-4C47-A493-103AB203E1EF}"/>
            </a:ext>
          </a:extLst>
        </xdr:cNvPr>
        <xdr:cNvPicPr>
          <a:picLocks noChangeAspect="1"/>
        </xdr:cNvPicPr>
      </xdr:nvPicPr>
      <xdr:blipFill>
        <a:blip xmlns:r="http://schemas.openxmlformats.org/officeDocument/2006/relationships" r:embed="rId96"/>
        <a:stretch>
          <a:fillRect/>
        </a:stretch>
      </xdr:blipFill>
      <xdr:spPr>
        <a:xfrm>
          <a:off x="40000" y="21860186"/>
          <a:ext cx="370000" cy="311651"/>
        </a:xfrm>
        <a:prstGeom prst="rect">
          <a:avLst/>
        </a:prstGeom>
      </xdr:spPr>
    </xdr:pic>
    <xdr:clientData/>
  </xdr:twoCellAnchor>
  <xdr:twoCellAnchor editAs="oneCell">
    <xdr:from>
      <xdr:col>0</xdr:col>
      <xdr:colOff>480000</xdr:colOff>
      <xdr:row>69</xdr:row>
      <xdr:rowOff>100001</xdr:rowOff>
    </xdr:from>
    <xdr:to>
      <xdr:col>0</xdr:col>
      <xdr:colOff>845536</xdr:colOff>
      <xdr:row>70</xdr:row>
      <xdr:rowOff>246796</xdr:rowOff>
    </xdr:to>
    <xdr:pic>
      <xdr:nvPicPr>
        <xdr:cNvPr id="5" name="Picture 4">
          <a:extLst>
            <a:ext uri="{FF2B5EF4-FFF2-40B4-BE49-F238E27FC236}">
              <a16:creationId xmlns:a16="http://schemas.microsoft.com/office/drawing/2014/main" id="{A0AC5F0D-68F7-BF42-8537-8DD89FD46BB2}"/>
            </a:ext>
          </a:extLst>
        </xdr:cNvPr>
        <xdr:cNvPicPr>
          <a:picLocks noChangeAspect="1"/>
        </xdr:cNvPicPr>
      </xdr:nvPicPr>
      <xdr:blipFill>
        <a:blip xmlns:r="http://schemas.openxmlformats.org/officeDocument/2006/relationships" r:embed="rId97"/>
        <a:stretch>
          <a:fillRect/>
        </a:stretch>
      </xdr:blipFill>
      <xdr:spPr>
        <a:xfrm rot="2376137">
          <a:off x="480000" y="21944001"/>
          <a:ext cx="365536" cy="464295"/>
        </a:xfrm>
        <a:prstGeom prst="rect">
          <a:avLst/>
        </a:prstGeom>
      </xdr:spPr>
    </xdr:pic>
    <xdr:clientData/>
  </xdr:twoCellAnchor>
  <xdr:twoCellAnchor editAs="oneCell">
    <xdr:from>
      <xdr:col>2</xdr:col>
      <xdr:colOff>300001</xdr:colOff>
      <xdr:row>36</xdr:row>
      <xdr:rowOff>260608</xdr:rowOff>
    </xdr:from>
    <xdr:to>
      <xdr:col>2</xdr:col>
      <xdr:colOff>1060000</xdr:colOff>
      <xdr:row>37</xdr:row>
      <xdr:rowOff>258076</xdr:rowOff>
    </xdr:to>
    <xdr:pic>
      <xdr:nvPicPr>
        <xdr:cNvPr id="6" name="Picture 5" descr="A close-up of two white objects&#10;&#10;Description automatically generated">
          <a:extLst>
            <a:ext uri="{FF2B5EF4-FFF2-40B4-BE49-F238E27FC236}">
              <a16:creationId xmlns:a16="http://schemas.microsoft.com/office/drawing/2014/main" id="{37378054-3E89-714B-8F8F-D363439ABE52}"/>
            </a:ext>
          </a:extLst>
        </xdr:cNvPr>
        <xdr:cNvPicPr>
          <a:picLocks noChangeAspect="1"/>
        </xdr:cNvPicPr>
      </xdr:nvPicPr>
      <xdr:blipFill>
        <a:blip xmlns:r="http://schemas.openxmlformats.org/officeDocument/2006/relationships" r:embed="rId98"/>
        <a:stretch>
          <a:fillRect/>
        </a:stretch>
      </xdr:blipFill>
      <xdr:spPr>
        <a:xfrm>
          <a:off x="3856001" y="12262108"/>
          <a:ext cx="759999" cy="314968"/>
        </a:xfrm>
        <a:prstGeom prst="rect">
          <a:avLst/>
        </a:prstGeom>
      </xdr:spPr>
    </xdr:pic>
    <xdr:clientData/>
  </xdr:twoCellAnchor>
  <xdr:twoCellAnchor editAs="oneCell">
    <xdr:from>
      <xdr:col>2</xdr:col>
      <xdr:colOff>42400</xdr:colOff>
      <xdr:row>36</xdr:row>
      <xdr:rowOff>8586</xdr:rowOff>
    </xdr:from>
    <xdr:to>
      <xdr:col>2</xdr:col>
      <xdr:colOff>412400</xdr:colOff>
      <xdr:row>37</xdr:row>
      <xdr:rowOff>2737</xdr:rowOff>
    </xdr:to>
    <xdr:pic>
      <xdr:nvPicPr>
        <xdr:cNvPr id="7" name="Picture 6" descr="A blue and yellow logo&#10;&#10;Description automatically generated">
          <a:extLst>
            <a:ext uri="{FF2B5EF4-FFF2-40B4-BE49-F238E27FC236}">
              <a16:creationId xmlns:a16="http://schemas.microsoft.com/office/drawing/2014/main" id="{DB0C2A5C-B878-2640-A8CA-AF12EBA28BDD}"/>
            </a:ext>
          </a:extLst>
        </xdr:cNvPr>
        <xdr:cNvPicPr>
          <a:picLocks noChangeAspect="1"/>
        </xdr:cNvPicPr>
      </xdr:nvPicPr>
      <xdr:blipFill>
        <a:blip xmlns:r="http://schemas.openxmlformats.org/officeDocument/2006/relationships" r:embed="rId96"/>
        <a:stretch>
          <a:fillRect/>
        </a:stretch>
      </xdr:blipFill>
      <xdr:spPr>
        <a:xfrm>
          <a:off x="3598400" y="12010086"/>
          <a:ext cx="370000" cy="311651"/>
        </a:xfrm>
        <a:prstGeom prst="rect">
          <a:avLst/>
        </a:prstGeom>
      </xdr:spPr>
    </xdr:pic>
    <xdr:clientData/>
  </xdr:twoCellAnchor>
  <xdr:twoCellAnchor editAs="oneCell">
    <xdr:from>
      <xdr:col>4</xdr:col>
      <xdr:colOff>14800</xdr:colOff>
      <xdr:row>42</xdr:row>
      <xdr:rowOff>20986</xdr:rowOff>
    </xdr:from>
    <xdr:to>
      <xdr:col>4</xdr:col>
      <xdr:colOff>384800</xdr:colOff>
      <xdr:row>43</xdr:row>
      <xdr:rowOff>15137</xdr:rowOff>
    </xdr:to>
    <xdr:pic>
      <xdr:nvPicPr>
        <xdr:cNvPr id="8" name="Picture 7" descr="A blue and yellow logo&#10;&#10;Description automatically generated">
          <a:extLst>
            <a:ext uri="{FF2B5EF4-FFF2-40B4-BE49-F238E27FC236}">
              <a16:creationId xmlns:a16="http://schemas.microsoft.com/office/drawing/2014/main" id="{3DAFE91D-5A92-9348-809B-5F591C2C23B3}"/>
            </a:ext>
          </a:extLst>
        </xdr:cNvPr>
        <xdr:cNvPicPr>
          <a:picLocks noChangeAspect="1"/>
        </xdr:cNvPicPr>
      </xdr:nvPicPr>
      <xdr:blipFill>
        <a:blip xmlns:r="http://schemas.openxmlformats.org/officeDocument/2006/relationships" r:embed="rId96"/>
        <a:stretch>
          <a:fillRect/>
        </a:stretch>
      </xdr:blipFill>
      <xdr:spPr>
        <a:xfrm>
          <a:off x="7126800" y="13292486"/>
          <a:ext cx="370000" cy="311651"/>
        </a:xfrm>
        <a:prstGeom prst="rect">
          <a:avLst/>
        </a:prstGeom>
      </xdr:spPr>
    </xdr:pic>
    <xdr:clientData/>
  </xdr:twoCellAnchor>
  <xdr:twoCellAnchor editAs="oneCell">
    <xdr:from>
      <xdr:col>4</xdr:col>
      <xdr:colOff>390001</xdr:colOff>
      <xdr:row>42</xdr:row>
      <xdr:rowOff>195922</xdr:rowOff>
    </xdr:from>
    <xdr:to>
      <xdr:col>4</xdr:col>
      <xdr:colOff>1060000</xdr:colOff>
      <xdr:row>43</xdr:row>
      <xdr:rowOff>244657</xdr:rowOff>
    </xdr:to>
    <xdr:pic>
      <xdr:nvPicPr>
        <xdr:cNvPr id="9" name="Picture 8" descr="A white sign with red and green text&#10;&#10;Description automatically generated">
          <a:extLst>
            <a:ext uri="{FF2B5EF4-FFF2-40B4-BE49-F238E27FC236}">
              <a16:creationId xmlns:a16="http://schemas.microsoft.com/office/drawing/2014/main" id="{0256AED1-4C6C-7946-83F7-2C339323FAFA}"/>
            </a:ext>
          </a:extLst>
        </xdr:cNvPr>
        <xdr:cNvPicPr>
          <a:picLocks noChangeAspect="1"/>
        </xdr:cNvPicPr>
      </xdr:nvPicPr>
      <xdr:blipFill>
        <a:blip xmlns:r="http://schemas.openxmlformats.org/officeDocument/2006/relationships" r:embed="rId99"/>
        <a:stretch>
          <a:fillRect/>
        </a:stretch>
      </xdr:blipFill>
      <xdr:spPr>
        <a:xfrm>
          <a:off x="7502001" y="13467422"/>
          <a:ext cx="669999" cy="366235"/>
        </a:xfrm>
        <a:prstGeom prst="rect">
          <a:avLst/>
        </a:prstGeom>
      </xdr:spPr>
    </xdr:pic>
    <xdr:clientData/>
  </xdr:twoCellAnchor>
  <xdr:twoCellAnchor editAs="oneCell">
    <xdr:from>
      <xdr:col>4</xdr:col>
      <xdr:colOff>285750</xdr:colOff>
      <xdr:row>15</xdr:row>
      <xdr:rowOff>79375</xdr:rowOff>
    </xdr:from>
    <xdr:to>
      <xdr:col>4</xdr:col>
      <xdr:colOff>825750</xdr:colOff>
      <xdr:row>16</xdr:row>
      <xdr:rowOff>267697</xdr:rowOff>
    </xdr:to>
    <xdr:pic>
      <xdr:nvPicPr>
        <xdr:cNvPr id="15" name="Picture 14">
          <a:extLst>
            <a:ext uri="{FF2B5EF4-FFF2-40B4-BE49-F238E27FC236}">
              <a16:creationId xmlns:a16="http://schemas.microsoft.com/office/drawing/2014/main" id="{4ED386E9-0A0E-594E-A875-2485092A9DA1}"/>
            </a:ext>
          </a:extLst>
        </xdr:cNvPr>
        <xdr:cNvPicPr>
          <a:picLocks noChangeAspect="1"/>
        </xdr:cNvPicPr>
      </xdr:nvPicPr>
      <xdr:blipFill>
        <a:blip xmlns:r="http://schemas.openxmlformats.org/officeDocument/2006/relationships" r:embed="rId100"/>
        <a:stretch>
          <a:fillRect/>
        </a:stretch>
      </xdr:blipFill>
      <xdr:spPr>
        <a:xfrm>
          <a:off x="7397750" y="5413375"/>
          <a:ext cx="540000" cy="505822"/>
        </a:xfrm>
        <a:prstGeom prst="rect">
          <a:avLst/>
        </a:prstGeom>
      </xdr:spPr>
    </xdr:pic>
    <xdr:clientData/>
  </xdr:twoCellAnchor>
  <xdr:twoCellAnchor editAs="oneCell">
    <xdr:from>
      <xdr:col>0</xdr:col>
      <xdr:colOff>190500</xdr:colOff>
      <xdr:row>20</xdr:row>
      <xdr:rowOff>38100</xdr:rowOff>
    </xdr:from>
    <xdr:to>
      <xdr:col>0</xdr:col>
      <xdr:colOff>904875</xdr:colOff>
      <xdr:row>21</xdr:row>
      <xdr:rowOff>257175</xdr:rowOff>
    </xdr:to>
    <xdr:pic>
      <xdr:nvPicPr>
        <xdr:cNvPr id="10" name="Picture 9">
          <a:extLst>
            <a:ext uri="{FF2B5EF4-FFF2-40B4-BE49-F238E27FC236}">
              <a16:creationId xmlns:a16="http://schemas.microsoft.com/office/drawing/2014/main" id="{ADEDFC68-F307-43FB-9450-BFCA3C298ACA}"/>
            </a:ext>
            <a:ext uri="{147F2762-F138-4A5C-976F-8EAC2B608ADB}">
              <a16:predDERef xmlns:a16="http://schemas.microsoft.com/office/drawing/2014/main" pred="{4ED386E9-0A0E-594E-A875-2485092A9DA1}"/>
            </a:ext>
          </a:extLst>
        </xdr:cNvPr>
        <xdr:cNvPicPr>
          <a:picLocks noChangeAspect="1"/>
        </xdr:cNvPicPr>
      </xdr:nvPicPr>
      <xdr:blipFill>
        <a:blip xmlns:r="http://schemas.openxmlformats.org/officeDocument/2006/relationships" r:embed="rId101"/>
        <a:stretch>
          <a:fillRect/>
        </a:stretch>
      </xdr:blipFill>
      <xdr:spPr>
        <a:xfrm>
          <a:off x="190500" y="7524750"/>
          <a:ext cx="714375" cy="533400"/>
        </a:xfrm>
        <a:prstGeom prst="rect">
          <a:avLst/>
        </a:prstGeom>
      </xdr:spPr>
    </xdr:pic>
    <xdr:clientData/>
  </xdr:twoCellAnchor>
  <xdr:twoCellAnchor editAs="oneCell">
    <xdr:from>
      <xdr:col>0</xdr:col>
      <xdr:colOff>206375</xdr:colOff>
      <xdr:row>26</xdr:row>
      <xdr:rowOff>31750</xdr:rowOff>
    </xdr:from>
    <xdr:to>
      <xdr:col>0</xdr:col>
      <xdr:colOff>916375</xdr:colOff>
      <xdr:row>27</xdr:row>
      <xdr:rowOff>278685</xdr:rowOff>
    </xdr:to>
    <xdr:pic>
      <xdr:nvPicPr>
        <xdr:cNvPr id="17" name="Picture 16">
          <a:extLst>
            <a:ext uri="{FF2B5EF4-FFF2-40B4-BE49-F238E27FC236}">
              <a16:creationId xmlns:a16="http://schemas.microsoft.com/office/drawing/2014/main" id="{38AE4CF8-5ACB-3245-818E-01469AFF565A}"/>
            </a:ext>
          </a:extLst>
        </xdr:cNvPr>
        <xdr:cNvPicPr>
          <a:picLocks noChangeAspect="1"/>
        </xdr:cNvPicPr>
      </xdr:nvPicPr>
      <xdr:blipFill>
        <a:blip xmlns:r="http://schemas.openxmlformats.org/officeDocument/2006/relationships" r:embed="rId102"/>
        <a:stretch>
          <a:fillRect/>
        </a:stretch>
      </xdr:blipFill>
      <xdr:spPr>
        <a:xfrm>
          <a:off x="206375" y="3778250"/>
          <a:ext cx="710000" cy="564435"/>
        </a:xfrm>
        <a:prstGeom prst="rect">
          <a:avLst/>
        </a:prstGeom>
      </xdr:spPr>
    </xdr:pic>
    <xdr:clientData/>
  </xdr:twoCellAnchor>
  <xdr:twoCellAnchor editAs="oneCell">
    <xdr:from>
      <xdr:col>0</xdr:col>
      <xdr:colOff>269875</xdr:colOff>
      <xdr:row>28</xdr:row>
      <xdr:rowOff>47625</xdr:rowOff>
    </xdr:from>
    <xdr:to>
      <xdr:col>0</xdr:col>
      <xdr:colOff>859874</xdr:colOff>
      <xdr:row>29</xdr:row>
      <xdr:rowOff>278539</xdr:rowOff>
    </xdr:to>
    <xdr:pic>
      <xdr:nvPicPr>
        <xdr:cNvPr id="21" name="Picture 20" descr="A white and red exit sign&#10;&#10;Description automatically generated">
          <a:extLst>
            <a:ext uri="{FF2B5EF4-FFF2-40B4-BE49-F238E27FC236}">
              <a16:creationId xmlns:a16="http://schemas.microsoft.com/office/drawing/2014/main" id="{DFF68798-BAB2-EE4A-9BD5-AE191DBD39B4}"/>
            </a:ext>
          </a:extLst>
        </xdr:cNvPr>
        <xdr:cNvPicPr>
          <a:picLocks noChangeAspect="1"/>
        </xdr:cNvPicPr>
      </xdr:nvPicPr>
      <xdr:blipFill>
        <a:blip xmlns:r="http://schemas.openxmlformats.org/officeDocument/2006/relationships" r:embed="rId103"/>
        <a:stretch>
          <a:fillRect/>
        </a:stretch>
      </xdr:blipFill>
      <xdr:spPr>
        <a:xfrm>
          <a:off x="269875" y="4429125"/>
          <a:ext cx="589999" cy="548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eghelliusa-my.sharepoint.com/Users/katylynch/Documents/Beghelli%20Pricing/MASTER/copy%20MASTER%20EM%202024%20Price%20List%2002-28-24.xlsx" TargetMode="External"/><Relationship Id="rId1" Type="http://schemas.openxmlformats.org/officeDocument/2006/relationships/externalLinkPath" Target="https://beghelliusa-my.sharepoint.com/Users/katylynch/Documents/Beghelli%20Pricing/MASTER/copy%20MASTER%20EM%202024%20Price%20List%2002-28-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ATX"/>
      <sheetName val="BBX"/>
      <sheetName val="BOL"/>
      <sheetName val="BRU"/>
      <sheetName val="BRV"/>
      <sheetName val="BRZ"/>
      <sheetName val="BX910 SE"/>
      <sheetName val="Chicago"/>
      <sheetName val="CRV"/>
      <sheetName val="CYC"/>
      <sheetName val="DLX"/>
      <sheetName val="EDT"/>
      <sheetName val="EL"/>
      <sheetName val="EP-New!"/>
      <sheetName val="ESL"/>
      <sheetName val="ESM"/>
      <sheetName val="ESL Modular"/>
      <sheetName val="ESM Modular"/>
      <sheetName val="EST Modular"/>
      <sheetName val="EVR"/>
      <sheetName val="FM"/>
      <sheetName val="Forma"/>
      <sheetName val="FTZ"/>
      <sheetName val="HDZ"/>
      <sheetName val="HWE"/>
      <sheetName val="HWE Modular"/>
      <sheetName val="HZCAS"/>
      <sheetName val="Inverters"/>
      <sheetName val="LC1"/>
      <sheetName val="MEZ"/>
      <sheetName val="MUR"/>
      <sheetName val="NYC"/>
      <sheetName val="OL2"/>
      <sheetName val="OL2 Modular"/>
      <sheetName val="Paco"/>
      <sheetName val="PL"/>
      <sheetName val="QR"/>
      <sheetName val="RBO R1"/>
      <sheetName val="RBO Modular"/>
      <sheetName val="Remotes"/>
      <sheetName val="RSE"/>
      <sheetName val="RTB"/>
      <sheetName val="SL"/>
      <sheetName val="STX"/>
      <sheetName val="TA"/>
      <sheetName val="TSL"/>
      <sheetName val="VA4"/>
      <sheetName val="VE"/>
      <sheetName val="WLX"/>
      <sheetName val="XCLED"/>
      <sheetName val="XLP"/>
      <sheetName val="XMR"/>
      <sheetName val="Accessories"/>
      <sheetName val="wire guard by family"/>
      <sheetName val="Ts &amp; C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8">
          <cell r="A38" t="str">
            <v>WLX 8" EXIT</v>
          </cell>
        </row>
      </sheetData>
      <sheetData sheetId="50"/>
      <sheetData sheetId="51"/>
      <sheetData sheetId="52"/>
      <sheetData sheetId="53">
        <row r="180">
          <cell r="B180" t="str">
            <v>1SR 7.2W</v>
          </cell>
          <cell r="C180" t="str">
            <v xml:space="preserve"> </v>
          </cell>
          <cell r="D180" t="str">
            <v>SINGLE PAR18 HEAD WITH ONE 7.2W INCANDESCENT LAMP (6V ONLY)</v>
          </cell>
          <cell r="G180">
            <v>7</v>
          </cell>
        </row>
        <row r="181">
          <cell r="B181" t="str">
            <v>1SR 9W</v>
          </cell>
          <cell r="D181" t="str">
            <v>SINGLE PAR18 HEAD WITH ONE 9W INCANDESCENT LAMP</v>
          </cell>
          <cell r="G181">
            <v>10</v>
          </cell>
        </row>
        <row r="183">
          <cell r="B183" t="str">
            <v>1SR 12WQ</v>
          </cell>
          <cell r="D183" t="str">
            <v>SINGLE PAR18 HEAD WITH ONE 12W QUARTZ LAMP (6V &amp; 12V ONLY)</v>
          </cell>
          <cell r="G183">
            <v>15</v>
          </cell>
        </row>
        <row r="185">
          <cell r="B185" t="str">
            <v>1SR 20WQ</v>
          </cell>
          <cell r="D185" t="str">
            <v>SINGLE PAR18 HEAD WITH ONE 20W QUARTZ LAMP (12V ONLY)</v>
          </cell>
          <cell r="G185">
            <v>15</v>
          </cell>
        </row>
        <row r="186">
          <cell r="B186" t="str">
            <v>1SR 2WLED</v>
          </cell>
          <cell r="D186" t="str">
            <v>SINGLE PAR18 HEAD WITH ONE 2W LED LAMP (12V ONLY)</v>
          </cell>
          <cell r="G186">
            <v>16</v>
          </cell>
        </row>
        <row r="187">
          <cell r="B187" t="str">
            <v>1SR 5WLED</v>
          </cell>
          <cell r="D187" t="str">
            <v>SINGLE PAR18 HEAD WITH ONE 5W LED LAMP</v>
          </cell>
          <cell r="G187">
            <v>18.5</v>
          </cell>
        </row>
        <row r="188">
          <cell r="B188" t="str">
            <v>1SR 7WLED</v>
          </cell>
          <cell r="D188" t="str">
            <v>SINGLE PAR18 HEAD WITH ONE 7W LED LAMP</v>
          </cell>
          <cell r="G188">
            <v>40</v>
          </cell>
        </row>
        <row r="189">
          <cell r="B189" t="str">
            <v>1LR 6WLEDSB</v>
          </cell>
          <cell r="D189" t="str">
            <v>SINGLE PAR36 HEAD WITH ONE 6W SEALED BEAM LED LAMP (12V &amp; 24V ONLY)</v>
          </cell>
          <cell r="G189">
            <v>23</v>
          </cell>
        </row>
        <row r="190">
          <cell r="B190" t="str">
            <v>1LR 9W</v>
          </cell>
          <cell r="D190" t="str">
            <v>SINGLE PAR36 HEAD WITH ONE 9W INCANDESCENT LAMP</v>
          </cell>
          <cell r="G190">
            <v>9.5</v>
          </cell>
        </row>
        <row r="191">
          <cell r="B191" t="str">
            <v>1LR 12W</v>
          </cell>
          <cell r="D191" t="str">
            <v>SINGLE PAR36 HEAD WITH ONE 12W INCANDESCENT LAMP (12V ONLY)</v>
          </cell>
          <cell r="G191">
            <v>9.5</v>
          </cell>
        </row>
        <row r="192">
          <cell r="B192" t="str">
            <v>1LR 18W</v>
          </cell>
          <cell r="D192" t="str">
            <v>SINGLE PAR36 HEAD WITH ONE 18W INCANDESCENT LAMP (12V &amp; 24V ONLY)</v>
          </cell>
          <cell r="G192">
            <v>9.5</v>
          </cell>
        </row>
        <row r="193">
          <cell r="B193" t="str">
            <v>1LR 12WQ</v>
          </cell>
          <cell r="D193" t="str">
            <v>SINGLE PAR36 HEAD WITH ONE 12W QUARTZ LAMP (6V &amp; 12V ONLY)</v>
          </cell>
          <cell r="G193">
            <v>19</v>
          </cell>
        </row>
        <row r="195">
          <cell r="B195" t="str">
            <v>1BTMR 5WLED</v>
          </cell>
          <cell r="D195" t="str">
            <v>SINGLE MR16 HEAD WITH ONE 5W LED LAMP</v>
          </cell>
          <cell r="G195">
            <v>37.5</v>
          </cell>
        </row>
        <row r="196">
          <cell r="B196" t="str">
            <v>1BTMR 7WLED</v>
          </cell>
          <cell r="D196" t="str">
            <v>SINGLE MR16 HEAD WITH ONE 7W LED LAMP</v>
          </cell>
          <cell r="G196">
            <v>42.5</v>
          </cell>
        </row>
        <row r="197">
          <cell r="B197" t="str">
            <v>1TES SQ5W</v>
          </cell>
          <cell r="D197" t="str">
            <v>TESTA LED 5W, 640 LUMENS, SQUARE SINGLE HEAD, 12-24V</v>
          </cell>
          <cell r="G197">
            <v>42</v>
          </cell>
        </row>
        <row r="198">
          <cell r="B198" t="str">
            <v>1TES SQ9W</v>
          </cell>
          <cell r="D198" t="str">
            <v>TESTA LED 9W, 1100 LUMENS, SQUARE SINGLE HEAD, 12-24V</v>
          </cell>
          <cell r="G198">
            <v>48</v>
          </cell>
        </row>
        <row r="199">
          <cell r="B199" t="str">
            <v>1TES SQ14W</v>
          </cell>
          <cell r="D199" t="str">
            <v>TESTA LED 14W, 1450 LUMENS, SQUARE SINGLE HEAD, 12-24V</v>
          </cell>
          <cell r="G199">
            <v>48</v>
          </cell>
        </row>
        <row r="200">
          <cell r="B200" t="str">
            <v>1TES SQ30W</v>
          </cell>
          <cell r="D200" t="str">
            <v>TESTA LED 30W, 2500 LUMENS, SQUARE SINGLE HEAD, 12-24V</v>
          </cell>
          <cell r="G200">
            <v>52</v>
          </cell>
        </row>
        <row r="201">
          <cell r="B201" t="str">
            <v>2SR 7.2W</v>
          </cell>
          <cell r="D201" t="str">
            <v>DOUBLE PAR18 HEAD WITH TWO 7.2W INCANDESCENT LAMPS (6V ONLY)</v>
          </cell>
          <cell r="G201">
            <v>14</v>
          </cell>
        </row>
        <row r="202">
          <cell r="B202" t="str">
            <v>2SR 9W</v>
          </cell>
          <cell r="D202" t="str">
            <v>DOUBLE PAR18 HEAD WITH TWO 9W INCANDESCENT LAMPS</v>
          </cell>
          <cell r="G202">
            <v>20</v>
          </cell>
        </row>
        <row r="205">
          <cell r="B205" t="str">
            <v>2SR 12WQ</v>
          </cell>
          <cell r="D205" t="str">
            <v>DOUBLE PAR18 HEAD WITH TWO 12W QUARTZ LAMPS (6V &amp; 12V ONLY)</v>
          </cell>
          <cell r="G205">
            <v>30</v>
          </cell>
        </row>
        <row r="206">
          <cell r="B206" t="str">
            <v>2SR 20WQ</v>
          </cell>
          <cell r="D206" t="str">
            <v>DOUBLE PAR18 HEAD WITH TWO 20W QUARTZ LAMPS (12V ONLY)</v>
          </cell>
          <cell r="G206">
            <v>30</v>
          </cell>
        </row>
        <row r="207">
          <cell r="B207" t="str">
            <v>2SR 2WLED</v>
          </cell>
          <cell r="D207" t="str">
            <v>DOUBLE PAR18 HEAD WITH TWO 2W LED LAMPS (12V ONLY)</v>
          </cell>
          <cell r="G207">
            <v>32</v>
          </cell>
        </row>
        <row r="208">
          <cell r="B208" t="str">
            <v>2SR 5WLED</v>
          </cell>
          <cell r="D208" t="str">
            <v>DOUBLE PAR18 HEAD WITH TWO 5W LED LAMPS</v>
          </cell>
          <cell r="G208">
            <v>37</v>
          </cell>
        </row>
        <row r="209">
          <cell r="B209" t="str">
            <v>2SR 7WLED</v>
          </cell>
          <cell r="D209" t="str">
            <v>DOUBLE PAR18 HEAD WITH TWO 7W LED LAMPS</v>
          </cell>
          <cell r="G209">
            <v>80</v>
          </cell>
        </row>
        <row r="210">
          <cell r="B210" t="str">
            <v>2LR 6WLEDSB</v>
          </cell>
          <cell r="D210" t="str">
            <v>DOUBLE PAR36 HEAD WITH TWO 6W SEALED BEAM LED LAMPS (12V &amp; 24V ONLY)</v>
          </cell>
          <cell r="G210">
            <v>46</v>
          </cell>
        </row>
        <row r="211">
          <cell r="B211" t="str">
            <v>2LR 9W</v>
          </cell>
          <cell r="D211" t="str">
            <v>DOUBLE PAR36 HEAD WITH TWO 9W INCANDESCENT LAMPS</v>
          </cell>
          <cell r="G211">
            <v>19</v>
          </cell>
        </row>
        <row r="212">
          <cell r="B212" t="str">
            <v>2LR 12W</v>
          </cell>
          <cell r="D212" t="str">
            <v>DOUBLE PAR36 HEAD WITH TWO 12W INCANDESCENT LAMPS (12V ONLY)</v>
          </cell>
          <cell r="G212">
            <v>19</v>
          </cell>
        </row>
        <row r="213">
          <cell r="B213" t="str">
            <v>2LR 18W</v>
          </cell>
          <cell r="D213" t="str">
            <v>DOUBLE PAR36 HEAD WITH TWO 18W INCANDESCENT LAMPS (12V &amp; 24V ONLY)</v>
          </cell>
          <cell r="G213">
            <v>19</v>
          </cell>
        </row>
        <row r="214">
          <cell r="B214" t="str">
            <v>2LR 12WQ</v>
          </cell>
          <cell r="D214" t="str">
            <v>DOUBLE PAR36 HEAD WITH TWO 12W QUARTZ LAMPS (6V &amp; 12V ONLY)</v>
          </cell>
          <cell r="G214">
            <v>38</v>
          </cell>
        </row>
        <row r="220">
          <cell r="B220" t="str">
            <v>2BTMR 5WLED</v>
          </cell>
          <cell r="D220" t="str">
            <v>DOUBLE MR16 HEAD WITH TWO 5W LED LAMPS</v>
          </cell>
          <cell r="G220">
            <v>75</v>
          </cell>
        </row>
        <row r="221">
          <cell r="B221" t="str">
            <v>2BTMR 7WLED</v>
          </cell>
          <cell r="D221" t="str">
            <v>DOUBLE MR16 HEAD WITH TWO 7W LED LAMPS</v>
          </cell>
          <cell r="G221">
            <v>85</v>
          </cell>
        </row>
        <row r="222">
          <cell r="B222" t="str">
            <v>2TES SQ5W</v>
          </cell>
          <cell r="D222" t="str">
            <v>TESTA LED 5W, 640 LUMENS, SQUARE DOUBLE HEAD, 12-24V</v>
          </cell>
          <cell r="G222">
            <v>84</v>
          </cell>
        </row>
        <row r="223">
          <cell r="B223" t="str">
            <v>2TES SQ9W</v>
          </cell>
          <cell r="D223" t="str">
            <v>TESTA LED 9W, 1100 LUMENS, SQUARE DOUBLE HEAD, 12-24V</v>
          </cell>
          <cell r="G223">
            <v>96</v>
          </cell>
        </row>
        <row r="224">
          <cell r="B224" t="str">
            <v>2TES SQ14W</v>
          </cell>
          <cell r="D224" t="str">
            <v>TESTA LED 14W, 1450 LUMENS, SQUARE DOUBLE HEAD, 12-24V</v>
          </cell>
          <cell r="G224">
            <v>96</v>
          </cell>
        </row>
        <row r="225">
          <cell r="B225" t="str">
            <v>2TES SQ30W</v>
          </cell>
          <cell r="D225" t="str">
            <v>TESTA LED 30W, 2500 LUMENS, SQUARE DOUBLE HEAD, 12-24V</v>
          </cell>
          <cell r="G225">
            <v>104</v>
          </cell>
        </row>
        <row r="294">
          <cell r="B294" t="str">
            <v>WG 4.5DX17.5LX7W WHT</v>
          </cell>
          <cell r="C294" t="str">
            <v>300400008-001</v>
          </cell>
          <cell r="D294" t="str">
            <v>wireguard, 4.5"D X 17.5"L X 7"W, white (TEMPESTA, BBX surface, EPE wall)</v>
          </cell>
          <cell r="G294">
            <v>29</v>
          </cell>
        </row>
        <row r="295">
          <cell r="B295" t="str">
            <v>WG 9DX20LX19W WHT</v>
          </cell>
          <cell r="C295" t="str">
            <v>300400009-001</v>
          </cell>
          <cell r="D295" t="str">
            <v>wireguard, 9"D X 20"L X 19"W, white (RBOU wall, RBOC wall, BRV, WLXE wall, VST375)</v>
          </cell>
          <cell r="G295">
            <v>65</v>
          </cell>
        </row>
        <row r="297">
          <cell r="B297" t="str">
            <v>WG 9DX16.5LX16.5W WHT</v>
          </cell>
          <cell r="C297" t="str">
            <v>300400011-001</v>
          </cell>
          <cell r="D297" t="str">
            <v>wireguard, 9"D X 16.5"L X 16.5"W, white (RBO EXIT wall, BOL, WLX wall)</v>
          </cell>
        </row>
        <row r="298">
          <cell r="B298" t="str">
            <v>WG 3DX16.5LX14W WHT</v>
          </cell>
          <cell r="C298" t="str">
            <v>300400012-001</v>
          </cell>
          <cell r="D298" t="str">
            <v>wireguard, 3"D X 16.5"L X 14"W, white (FRMC wall, STX wall, QR wall, CRVC recessed wall, LC1 wall, NYCSTX wall, NYCEST wall, PXA wall, PX wall, ATXRE wall)</v>
          </cell>
          <cell r="G298">
            <v>46</v>
          </cell>
        </row>
        <row r="299">
          <cell r="B299" t="str">
            <v>WG 6DX16.5LX14W WHT</v>
          </cell>
          <cell r="C299" t="str">
            <v>300400013-001</v>
          </cell>
          <cell r="D299" t="str">
            <v>wireguard, 6"D X 16.5"L X 14"W, white (OL2 surface wall, CRV recessed wall, ESL surface, EVR wall, FTZC wall, VE wall, FTZ wall, VST MINI wall, VSTM wall, PCHA wall, EPX wall, EPC wall)</v>
          </cell>
          <cell r="G299">
            <v>58</v>
          </cell>
        </row>
        <row r="300">
          <cell r="B300" t="str">
            <v>WG 6DX11LX7W WHT</v>
          </cell>
          <cell r="C300" t="str">
            <v>300400014-001</v>
          </cell>
          <cell r="D300" t="str">
            <v>wireguard, 6"D X 11"L X 7"W, white (MEZ wall, PEH wall, EPE ceiling)</v>
          </cell>
          <cell r="G300">
            <v>45</v>
          </cell>
        </row>
        <row r="301">
          <cell r="B301" t="str">
            <v>WG 14.5DX12.5LX6.5W WHT</v>
          </cell>
          <cell r="C301" t="str">
            <v>300400015-001</v>
          </cell>
          <cell r="D301" t="str">
            <v>wireguard, 14.5"D X 12.5"L X 6.5"W, white (STX ceiling, WLX ceiling, WLX end mount, VE end mount, STX end mount, FMPL ceiling/ end, PXA ceiling, EPX end)</v>
          </cell>
          <cell r="G301">
            <v>64</v>
          </cell>
        </row>
        <row r="302">
          <cell r="B302" t="str">
            <v>WG 10DX19LX7W WHT</v>
          </cell>
          <cell r="C302" t="str">
            <v>300400016-001</v>
          </cell>
          <cell r="D302" t="str">
            <v>wireguard, 10"D X 19"L X 7"W, white (EL ceiling, CRV ceiling recessed, ATX ceiling, ATXSWCT ceiling, STXSWCT ceiling, EPX ceiling, EPC ceiling)</v>
          </cell>
          <cell r="G302">
            <v>55</v>
          </cell>
        </row>
        <row r="303">
          <cell r="B303" t="str">
            <v>WG 4.5DX19.5LX13W WHT</v>
          </cell>
          <cell r="C303" t="str">
            <v>300400025-001</v>
          </cell>
          <cell r="D303" t="str">
            <v>wireguard, 4.5"D X 19.5"L X 13"W, white (ATX wall, ATXSWCT wall, STXSWCT wall, CRVC surface wall)</v>
          </cell>
          <cell r="G303">
            <v>45</v>
          </cell>
        </row>
        <row r="309">
          <cell r="G309">
            <v>66</v>
          </cell>
        </row>
        <row r="312">
          <cell r="G312">
            <v>123</v>
          </cell>
        </row>
        <row r="313">
          <cell r="G313">
            <v>190</v>
          </cell>
        </row>
      </sheetData>
      <sheetData sheetId="54"/>
      <sheetData sheetId="55"/>
      <sheetData sheetId="5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beghelliusa.com/products/wg-series-wireguards/" TargetMode="External"/><Relationship Id="rId2" Type="http://schemas.openxmlformats.org/officeDocument/2006/relationships/hyperlink" Target="https://beghelliusa.com/products/curva-combo/" TargetMode="External"/><Relationship Id="rId1" Type="http://schemas.openxmlformats.org/officeDocument/2006/relationships/hyperlink" Target="https://beghelliusa.com/products/curv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beghelliusa.com/products/cyclone-oval/" TargetMode="External"/><Relationship Id="rId2" Type="http://schemas.openxmlformats.org/officeDocument/2006/relationships/hyperlink" Target="https://beghelliusa.com/products/cyclone-eco/" TargetMode="External"/><Relationship Id="rId1" Type="http://schemas.openxmlformats.org/officeDocument/2006/relationships/hyperlink" Target="https://beghelliusa.com/products/cyclone/" TargetMode="External"/><Relationship Id="rId6" Type="http://schemas.openxmlformats.org/officeDocument/2006/relationships/hyperlink" Target="https://beghelliusa.com/products/cyclone/" TargetMode="External"/><Relationship Id="rId5" Type="http://schemas.openxmlformats.org/officeDocument/2006/relationships/hyperlink" Target="https://beghelliusa.com/products/cyc-ct/" TargetMode="External"/><Relationship Id="rId4" Type="http://schemas.openxmlformats.org/officeDocument/2006/relationships/hyperlink" Target="https://beghelliusa.com/products/cyc-ct/"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beghelliusa.com/products/dlx100/" TargetMode="External"/><Relationship Id="rId1" Type="http://schemas.openxmlformats.org/officeDocument/2006/relationships/hyperlink" Target="https://beghelliusa.com/products/dlx50/"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edt/"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beghelliusa.com/products/ecco-luna-le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epc/" TargetMode="External"/><Relationship Id="rId2" Type="http://schemas.openxmlformats.org/officeDocument/2006/relationships/hyperlink" Target="https://beghelliusa.com/products/epe/" TargetMode="External"/><Relationship Id="rId1" Type="http://schemas.openxmlformats.org/officeDocument/2006/relationships/hyperlink" Target="https://beghelliusa.com/products/ep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es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es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est/"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ev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tx-recessed/" TargetMode="External"/><Relationship Id="rId2" Type="http://schemas.openxmlformats.org/officeDocument/2006/relationships/hyperlink" Target="https://beghelliusa.com/products/atx-ct/" TargetMode="External"/><Relationship Id="rId1" Type="http://schemas.openxmlformats.org/officeDocument/2006/relationships/hyperlink" Target="https://beghelliusa.com/products/atx/" TargetMode="External"/><Relationship Id="rId5" Type="http://schemas.openxmlformats.org/officeDocument/2006/relationships/printerSettings" Target="../printerSettings/printerSettings1.bin"/><Relationship Id="rId4" Type="http://schemas.openxmlformats.org/officeDocument/2006/relationships/hyperlink" Target="https://beghelliusa.com/products/atx/"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formaluce-combo/"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beghelliusa.com/products/forma/" TargetMode="External"/><Relationship Id="rId1" Type="http://schemas.openxmlformats.org/officeDocument/2006/relationships/hyperlink" Target="https://beghelliusa.com/products/form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beghelliusa.com/products/fortezza-plus/" TargetMode="External"/><Relationship Id="rId2" Type="http://schemas.openxmlformats.org/officeDocument/2006/relationships/hyperlink" Target="https://beghelliusa.com/products/fortezza-combo/" TargetMode="External"/><Relationship Id="rId1" Type="http://schemas.openxmlformats.org/officeDocument/2006/relationships/hyperlink" Target="https://beghelliusa.com/products/fortezza-exit/"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beghelliusa.com/products/hdz-combo/" TargetMode="External"/><Relationship Id="rId2" Type="http://schemas.openxmlformats.org/officeDocument/2006/relationships/hyperlink" Target="https://beghelliusa.com/products/hdz-exit/" TargetMode="External"/><Relationship Id="rId1" Type="http://schemas.openxmlformats.org/officeDocument/2006/relationships/hyperlink" Target="https://beghelliusa.com/products/hdz/" TargetMode="External"/><Relationship Id="rId4" Type="http://schemas.openxmlformats.org/officeDocument/2006/relationships/hyperlink" Target="about:blank"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hwe/"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beghelliusa.com/products/mpl/" TargetMode="External"/><Relationship Id="rId1" Type="http://schemas.openxmlformats.org/officeDocument/2006/relationships/hyperlink" Target="https://beghelliusa.com/products/castex-700/"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beghelliusa.com/products/nova-uac-p-1500w-2000w/" TargetMode="External"/><Relationship Id="rId3" Type="http://schemas.openxmlformats.org/officeDocument/2006/relationships/hyperlink" Target="https://beghelliusa.com/products/nova-uac-p/" TargetMode="External"/><Relationship Id="rId7" Type="http://schemas.openxmlformats.org/officeDocument/2006/relationships/hyperlink" Target="https://beghelliusa.com/products/wg-series-wireguards/" TargetMode="External"/><Relationship Id="rId2" Type="http://schemas.openxmlformats.org/officeDocument/2006/relationships/hyperlink" Target="https://beghelliusa.com/products/nova/" TargetMode="External"/><Relationship Id="rId1" Type="http://schemas.openxmlformats.org/officeDocument/2006/relationships/hyperlink" Target="https://beghelliusa.com/products/nova/" TargetMode="External"/><Relationship Id="rId6" Type="http://schemas.openxmlformats.org/officeDocument/2006/relationships/hyperlink" Target="https://beghelliusa.com/products/vesta-max/" TargetMode="External"/><Relationship Id="rId5" Type="http://schemas.openxmlformats.org/officeDocument/2006/relationships/hyperlink" Target="https://beghelliusa.com/products/vesta-mini/" TargetMode="External"/><Relationship Id="rId4" Type="http://schemas.openxmlformats.org/officeDocument/2006/relationships/hyperlink" Target="https://beghelliusa.com/products/vesta-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beghelliusa.com/products/lc1-e/"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bbx/"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beghelliusa.com/products/nyc-crv-c/" TargetMode="External"/><Relationship Id="rId13" Type="http://schemas.openxmlformats.org/officeDocument/2006/relationships/hyperlink" Target="https://beghelliusa.com/products/nyc-crv-c/" TargetMode="External"/><Relationship Id="rId18" Type="http://schemas.openxmlformats.org/officeDocument/2006/relationships/hyperlink" Target="https://beghelliusa.com/products/nyc-crv-c/" TargetMode="External"/><Relationship Id="rId3" Type="http://schemas.openxmlformats.org/officeDocument/2006/relationships/hyperlink" Target="https://beghelliusa.com/products/nyc-redg/" TargetMode="External"/><Relationship Id="rId21" Type="http://schemas.openxmlformats.org/officeDocument/2006/relationships/hyperlink" Target="https://beghelliusa.com/products/wg-series-wireguards/" TargetMode="External"/><Relationship Id="rId7" Type="http://schemas.openxmlformats.org/officeDocument/2006/relationships/hyperlink" Target="https://beghelliusa.com/products/nyc-crv-c/" TargetMode="External"/><Relationship Id="rId12" Type="http://schemas.openxmlformats.org/officeDocument/2006/relationships/hyperlink" Target="https://beghelliusa.com/products/nyc-crv-c/" TargetMode="External"/><Relationship Id="rId17" Type="http://schemas.openxmlformats.org/officeDocument/2006/relationships/hyperlink" Target="https://beghelliusa.com/products/nyc-crv-c/" TargetMode="External"/><Relationship Id="rId2" Type="http://schemas.openxmlformats.org/officeDocument/2006/relationships/hyperlink" Target="https://beghelliusa.com/products/nyc-stx-c/" TargetMode="External"/><Relationship Id="rId16" Type="http://schemas.openxmlformats.org/officeDocument/2006/relationships/hyperlink" Target="https://beghelliusa.com/products/nyc-crv-c/" TargetMode="External"/><Relationship Id="rId20" Type="http://schemas.openxmlformats.org/officeDocument/2006/relationships/hyperlink" Target="https://beghelliusa.com/products/nyc-lc1/" TargetMode="External"/><Relationship Id="rId1" Type="http://schemas.openxmlformats.org/officeDocument/2006/relationships/hyperlink" Target="https://beghelliusa.com/products/nyc-crv-c/" TargetMode="External"/><Relationship Id="rId6" Type="http://schemas.openxmlformats.org/officeDocument/2006/relationships/hyperlink" Target="https://beghelliusa.com/products/nyc-crv-c/" TargetMode="External"/><Relationship Id="rId11" Type="http://schemas.openxmlformats.org/officeDocument/2006/relationships/hyperlink" Target="https://beghelliusa.com/products/nyc-crv-c/" TargetMode="External"/><Relationship Id="rId5" Type="http://schemas.openxmlformats.org/officeDocument/2006/relationships/hyperlink" Target="https://beghelliusa.com/products/nyc-stx/" TargetMode="External"/><Relationship Id="rId15" Type="http://schemas.openxmlformats.org/officeDocument/2006/relationships/hyperlink" Target="https://beghelliusa.com/products/nyc-crv-c/" TargetMode="External"/><Relationship Id="rId10" Type="http://schemas.openxmlformats.org/officeDocument/2006/relationships/hyperlink" Target="https://beghelliusa.com/products/nyc-crv-c/" TargetMode="External"/><Relationship Id="rId19" Type="http://schemas.openxmlformats.org/officeDocument/2006/relationships/hyperlink" Target="https://beghelliusa.com/products/nyc-est/" TargetMode="External"/><Relationship Id="rId4" Type="http://schemas.openxmlformats.org/officeDocument/2006/relationships/hyperlink" Target="https://beghelliusa.com/products/nyc-sedg/" TargetMode="External"/><Relationship Id="rId9" Type="http://schemas.openxmlformats.org/officeDocument/2006/relationships/hyperlink" Target="https://beghelliusa.com/products/nyc-crv-c/" TargetMode="External"/><Relationship Id="rId14" Type="http://schemas.openxmlformats.org/officeDocument/2006/relationships/hyperlink" Target="https://beghelliusa.com/products/nyc-crv-c/"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beghelliusa.com/products/ol2-plus/" TargetMode="External"/><Relationship Id="rId2" Type="http://schemas.openxmlformats.org/officeDocument/2006/relationships/hyperlink" Target="https://beghelliusa.com/products/ol2/" TargetMode="External"/><Relationship Id="rId1" Type="http://schemas.openxmlformats.org/officeDocument/2006/relationships/hyperlink" Target="https://beghelliusa.com/products/ol2/"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ol2-mullion-mount-exit/" TargetMode="External"/><Relationship Id="rId4" Type="http://schemas.openxmlformats.org/officeDocument/2006/relationships/hyperlink" Target="https://beghelliusa.com/products/ol2-ct-exit/"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https://beghelliusa.com/products/paco-aqua-exit/" TargetMode="External"/><Relationship Id="rId3" Type="http://schemas.openxmlformats.org/officeDocument/2006/relationships/hyperlink" Target="https://beghelliusa.com/products/paco-px/" TargetMode="External"/><Relationship Id="rId7" Type="http://schemas.openxmlformats.org/officeDocument/2006/relationships/hyperlink" Target="https://beghelliusa.com/products/paco-peh-t20/" TargetMode="External"/><Relationship Id="rId2" Type="http://schemas.openxmlformats.org/officeDocument/2006/relationships/hyperlink" Target="https://beghelliusa.com/products/paco-peh-t20/" TargetMode="External"/><Relationship Id="rId1" Type="http://schemas.openxmlformats.org/officeDocument/2006/relationships/hyperlink" Target="https://beghelliusa.com/products/paco-peh-1/" TargetMode="External"/><Relationship Id="rId6" Type="http://schemas.openxmlformats.org/officeDocument/2006/relationships/hyperlink" Target="https://beghelliusa.com/products/paco-aqua-combo/" TargetMode="External"/><Relationship Id="rId5" Type="http://schemas.openxmlformats.org/officeDocument/2006/relationships/hyperlink" Target="https://beghelliusa.com/products/paco-aqua-exit/" TargetMode="External"/><Relationship Id="rId4" Type="http://schemas.openxmlformats.org/officeDocument/2006/relationships/hyperlink" Target="https://beghelliusa.com/products/paco-pch/"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beghelliusa.com/products/pluraluce-square-recessed-unit/" TargetMode="External"/><Relationship Id="rId2" Type="http://schemas.openxmlformats.org/officeDocument/2006/relationships/hyperlink" Target="https://beghelliusa.com/products/pluraluce-recessed-unit/" TargetMode="External"/><Relationship Id="rId1" Type="http://schemas.openxmlformats.org/officeDocument/2006/relationships/hyperlink" Target="https://beghelliusa.com/products/pluraluce-indoor-unit/" TargetMode="External"/><Relationship Id="rId5" Type="http://schemas.openxmlformats.org/officeDocument/2006/relationships/hyperlink" Target="https://beghelliusa.com/products/pluraluce-hz-unit/" TargetMode="External"/><Relationship Id="rId4" Type="http://schemas.openxmlformats.org/officeDocument/2006/relationships/hyperlink" Target="https://beghelliusa.com/products/pluraluce-wp-unit/"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quadraluce-combo/"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beghelliusa.com/products/robusto-unit/" TargetMode="External"/><Relationship Id="rId2" Type="http://schemas.openxmlformats.org/officeDocument/2006/relationships/hyperlink" Target="https://beghelliusa.com/products/robusto-exit/" TargetMode="External"/><Relationship Id="rId1" Type="http://schemas.openxmlformats.org/officeDocument/2006/relationships/hyperlink" Target="https://beghelliusa.com/products/robusto-combo/"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beghelliusa.com/products/sea/" TargetMode="External"/><Relationship Id="rId3" Type="http://schemas.openxmlformats.org/officeDocument/2006/relationships/hyperlink" Target="https://beghelliusa.com/products/btmr/" TargetMode="External"/><Relationship Id="rId7" Type="http://schemas.openxmlformats.org/officeDocument/2006/relationships/hyperlink" Target="https://beghelliusa.com/products/paco-t20-remote/" TargetMode="External"/><Relationship Id="rId2" Type="http://schemas.openxmlformats.org/officeDocument/2006/relationships/hyperlink" Target="https://beghelliusa.com/products/brh/" TargetMode="External"/><Relationship Id="rId1" Type="http://schemas.openxmlformats.org/officeDocument/2006/relationships/hyperlink" Target="https://beghelliusa.com/products/br/" TargetMode="External"/><Relationship Id="rId6" Type="http://schemas.openxmlformats.org/officeDocument/2006/relationships/hyperlink" Target="https://beghelliusa.com/products/paco-peh-remote/" TargetMode="External"/><Relationship Id="rId5" Type="http://schemas.openxmlformats.org/officeDocument/2006/relationships/hyperlink" Target="https://beghelliusa.com/products/hdz-remote/" TargetMode="External"/><Relationship Id="rId4" Type="http://schemas.openxmlformats.org/officeDocument/2006/relationships/hyperlink" Target="https://beghelliusa.com/products/brw/"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beghelliusa.com/products/rse/"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beghelliusa.com/products/rtb/"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beghelliusa.com/products/stellaluce-combo/"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eghelliusa.com/products/bolla-wp/"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beghelliusa.com/products/stx-c-ct/" TargetMode="External"/><Relationship Id="rId2" Type="http://schemas.openxmlformats.org/officeDocument/2006/relationships/hyperlink" Target="https://beghelliusa.com/products/stx-ct/" TargetMode="External"/><Relationship Id="rId1" Type="http://schemas.openxmlformats.org/officeDocument/2006/relationships/hyperlink" Target="https://beghelliusa.com/products/stx-c/"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stx/" TargetMode="External"/><Relationship Id="rId4" Type="http://schemas.openxmlformats.org/officeDocument/2006/relationships/hyperlink" Target="https://beghelliusa.com/products/stx-ct/"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beghelliusa.com/products/tempesta-t20/" TargetMode="External"/><Relationship Id="rId2" Type="http://schemas.openxmlformats.org/officeDocument/2006/relationships/hyperlink" Target="https://beghelliusa.com/products/tempesta-led-eco/" TargetMode="External"/><Relationship Id="rId1" Type="http://schemas.openxmlformats.org/officeDocument/2006/relationships/hyperlink" Target="https://beghelliusa.com/products/tempesta-led/" TargetMode="External"/><Relationship Id="rId4" Type="http://schemas.openxmlformats.org/officeDocument/2006/relationships/hyperlink" Target="https://beghelliusa.com/products/wg-series-wireguards/"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beghelliusa.com/products/tsl/"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beghelliusa.com/products/verde-exit/"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beghelliusa.com/products/wlx-e/" TargetMode="External"/><Relationship Id="rId1" Type="http://schemas.openxmlformats.org/officeDocument/2006/relationships/hyperlink" Target="https://beghelliusa.com/products/wlx-e/"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s://beghelliusa.com/products/xmr/" TargetMode="External"/><Relationship Id="rId1" Type="http://schemas.openxmlformats.org/officeDocument/2006/relationships/hyperlink" Target="https://beghelliusa.com/products/xmr/"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beghelliusa.com/products/wireguards/" TargetMode="External"/><Relationship Id="rId2" Type="http://schemas.openxmlformats.org/officeDocument/2006/relationships/hyperlink" Target="https://beghelliusa.com/products/luce-led-cp/" TargetMode="External"/><Relationship Id="rId1" Type="http://schemas.openxmlformats.org/officeDocument/2006/relationships/hyperlink" Target="https://beghelliusa.com/products/luce-led/" TargetMode="External"/><Relationship Id="rId4" Type="http://schemas.openxmlformats.org/officeDocument/2006/relationships/hyperlink" Target="https://beghelliusa.com/products/wg-series-wireguards/"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brun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eghelliusa.com/products/bravado-hazardous/" TargetMode="External"/><Relationship Id="rId2" Type="http://schemas.openxmlformats.org/officeDocument/2006/relationships/hyperlink" Target="https://beghelliusa.com/products/bravado/" TargetMode="External"/><Relationship Id="rId1" Type="http://schemas.openxmlformats.org/officeDocument/2006/relationships/hyperlink" Target="https://beghelliusa.com/products/bravado-hazardou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brezz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acciaio-bx910led/"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beghelliusa.com/products/c-stx/" TargetMode="External"/><Relationship Id="rId2" Type="http://schemas.openxmlformats.org/officeDocument/2006/relationships/hyperlink" Target="https://beghelliusa.com/products/c-ol2/" TargetMode="External"/><Relationship Id="rId1" Type="http://schemas.openxmlformats.org/officeDocument/2006/relationships/hyperlink" Target="https://beghelliusa.com/products/ch-esm/" TargetMode="External"/><Relationship Id="rId6" Type="http://schemas.openxmlformats.org/officeDocument/2006/relationships/hyperlink" Target="https://beghelliusa.com/products/c-stx/" TargetMode="External"/><Relationship Id="rId5" Type="http://schemas.openxmlformats.org/officeDocument/2006/relationships/hyperlink" Target="https://beghelliusa.com/products/chsedg/" TargetMode="External"/><Relationship Id="rId4" Type="http://schemas.openxmlformats.org/officeDocument/2006/relationships/hyperlink" Target="https://beghelliusa.com/products/chred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2A69-3FFE-624C-9324-1DA3CA3B2948}">
  <dimension ref="A1:F92"/>
  <sheetViews>
    <sheetView tabSelected="1" zoomScale="125" zoomScaleNormal="80" workbookViewId="0">
      <selection activeCell="A2" sqref="A2:F2"/>
    </sheetView>
  </sheetViews>
  <sheetFormatPr baseColWidth="10" defaultColWidth="10.5" defaultRowHeight="16" x14ac:dyDescent="0.2"/>
  <cols>
    <col min="1" max="1" width="15.83203125" style="43" customWidth="1"/>
    <col min="2" max="2" width="30.83203125" style="43" customWidth="1"/>
    <col min="3" max="3" width="15.83203125" style="43" customWidth="1"/>
    <col min="4" max="4" width="30.83203125" style="43" customWidth="1"/>
    <col min="5" max="5" width="15.83203125" style="43" customWidth="1"/>
    <col min="6" max="6" width="30.83203125" style="43" customWidth="1"/>
    <col min="7" max="16384" width="10.5" style="43"/>
  </cols>
  <sheetData>
    <row r="1" spans="1:6" ht="39" customHeight="1" x14ac:dyDescent="0.2">
      <c r="A1" s="1314" t="s">
        <v>0</v>
      </c>
      <c r="B1" s="1314"/>
      <c r="C1" s="1314"/>
      <c r="D1" s="1314"/>
      <c r="E1" s="1314"/>
      <c r="F1" s="1314"/>
    </row>
    <row r="2" spans="1:6" ht="31" customHeight="1" x14ac:dyDescent="0.2">
      <c r="A2" s="1315" t="s">
        <v>1</v>
      </c>
      <c r="B2" s="1315"/>
      <c r="C2" s="1315"/>
      <c r="D2" s="1315"/>
      <c r="E2" s="1315"/>
      <c r="F2" s="1315"/>
    </row>
    <row r="3" spans="1:6" ht="50" customHeight="1" x14ac:dyDescent="0.2">
      <c r="A3" s="1307" t="s">
        <v>2</v>
      </c>
      <c r="B3" s="1307"/>
      <c r="C3" s="1307" t="s">
        <v>3</v>
      </c>
      <c r="D3" s="1307"/>
      <c r="E3" s="1307" t="s">
        <v>4</v>
      </c>
      <c r="F3" s="1307"/>
    </row>
    <row r="4" spans="1:6" ht="25" customHeight="1" x14ac:dyDescent="0.2">
      <c r="A4" s="730" t="s">
        <v>5</v>
      </c>
      <c r="B4" s="694"/>
      <c r="C4" s="257" t="s">
        <v>6</v>
      </c>
      <c r="D4" s="258"/>
      <c r="E4" s="257" t="s">
        <v>7</v>
      </c>
      <c r="F4" s="258"/>
    </row>
    <row r="5" spans="1:6" ht="25" customHeight="1" x14ac:dyDescent="0.2">
      <c r="A5" s="723"/>
      <c r="B5" s="1287" t="s">
        <v>8</v>
      </c>
      <c r="D5" s="1297" t="s">
        <v>9</v>
      </c>
      <c r="F5" s="1283" t="s">
        <v>10</v>
      </c>
    </row>
    <row r="6" spans="1:6" ht="25" customHeight="1" x14ac:dyDescent="0.2">
      <c r="A6" s="263"/>
      <c r="B6" s="1288"/>
      <c r="C6" s="200"/>
      <c r="D6" s="1298"/>
      <c r="E6" s="205"/>
      <c r="F6" s="1284"/>
    </row>
    <row r="7" spans="1:6" ht="25" customHeight="1" x14ac:dyDescent="0.2">
      <c r="B7" s="1310" t="s">
        <v>11</v>
      </c>
      <c r="D7" s="1297" t="s">
        <v>12</v>
      </c>
      <c r="F7" s="1283" t="s">
        <v>13</v>
      </c>
    </row>
    <row r="8" spans="1:6" ht="25" customHeight="1" x14ac:dyDescent="0.2">
      <c r="A8" s="317"/>
      <c r="B8" s="1288"/>
      <c r="C8" s="205"/>
      <c r="D8" s="1298"/>
      <c r="E8" s="205"/>
      <c r="F8" s="1284"/>
    </row>
    <row r="9" spans="1:6" ht="25" customHeight="1" x14ac:dyDescent="0.2">
      <c r="A9" s="44"/>
      <c r="B9" s="1316" t="s">
        <v>14</v>
      </c>
      <c r="D9" s="1285" t="s">
        <v>15</v>
      </c>
      <c r="F9" s="1283" t="s">
        <v>16</v>
      </c>
    </row>
    <row r="10" spans="1:6" ht="25" customHeight="1" x14ac:dyDescent="0.2">
      <c r="A10" s="205"/>
      <c r="B10" s="1317"/>
      <c r="C10" s="205"/>
      <c r="D10" s="1286"/>
      <c r="E10" s="205"/>
      <c r="F10" s="1284"/>
    </row>
    <row r="11" spans="1:6" ht="25" customHeight="1" x14ac:dyDescent="0.2">
      <c r="B11" s="1287" t="s">
        <v>17</v>
      </c>
      <c r="C11" s="257" t="s">
        <v>18</v>
      </c>
      <c r="D11" s="258"/>
      <c r="E11" s="257" t="s">
        <v>19</v>
      </c>
      <c r="F11" s="258"/>
    </row>
    <row r="12" spans="1:6" ht="25" customHeight="1" x14ac:dyDescent="0.2">
      <c r="A12" s="317"/>
      <c r="B12" s="1288"/>
      <c r="D12" s="1283" t="s">
        <v>20</v>
      </c>
      <c r="F12" s="1301" t="s">
        <v>21</v>
      </c>
    </row>
    <row r="13" spans="1:6" ht="25" customHeight="1" x14ac:dyDescent="0.2">
      <c r="B13" s="1287" t="s">
        <v>22</v>
      </c>
      <c r="C13" s="205"/>
      <c r="D13" s="1284"/>
      <c r="E13" s="260"/>
      <c r="F13" s="1302"/>
    </row>
    <row r="14" spans="1:6" ht="25" customHeight="1" x14ac:dyDescent="0.2">
      <c r="A14" s="317"/>
      <c r="B14" s="1310"/>
      <c r="D14" s="1283" t="s">
        <v>23</v>
      </c>
      <c r="F14" s="1301" t="s">
        <v>24</v>
      </c>
    </row>
    <row r="15" spans="1:6" ht="25" customHeight="1" x14ac:dyDescent="0.2">
      <c r="B15" s="1287" t="s">
        <v>25</v>
      </c>
      <c r="C15" s="205"/>
      <c r="D15" s="1284"/>
      <c r="E15" s="260"/>
      <c r="F15" s="1302"/>
    </row>
    <row r="16" spans="1:6" ht="25" customHeight="1" x14ac:dyDescent="0.2">
      <c r="A16" s="317"/>
      <c r="B16" s="1310"/>
      <c r="D16" s="1283" t="s">
        <v>26</v>
      </c>
      <c r="F16" s="1301" t="s">
        <v>27</v>
      </c>
    </row>
    <row r="17" spans="1:6" ht="25" customHeight="1" x14ac:dyDescent="0.2">
      <c r="B17" s="1287" t="s">
        <v>28</v>
      </c>
      <c r="C17" s="205"/>
      <c r="D17" s="1284"/>
      <c r="E17" s="260"/>
      <c r="F17" s="1302"/>
    </row>
    <row r="18" spans="1:6" ht="25" customHeight="1" x14ac:dyDescent="0.2">
      <c r="A18" s="263"/>
      <c r="B18" s="1308"/>
      <c r="D18" s="1283" t="s">
        <v>29</v>
      </c>
      <c r="E18" s="257" t="s">
        <v>30</v>
      </c>
      <c r="F18" s="258"/>
    </row>
    <row r="19" spans="1:6" ht="25" customHeight="1" x14ac:dyDescent="0.2">
      <c r="A19" s="262"/>
      <c r="B19" s="1287" t="s">
        <v>31</v>
      </c>
      <c r="C19" s="205"/>
      <c r="D19" s="1284"/>
      <c r="F19" s="1301" t="s">
        <v>32</v>
      </c>
    </row>
    <row r="20" spans="1:6" ht="25" customHeight="1" x14ac:dyDescent="0.2">
      <c r="A20" s="318"/>
      <c r="B20" s="1288"/>
      <c r="D20" s="1283" t="s">
        <v>33</v>
      </c>
      <c r="E20" s="260"/>
      <c r="F20" s="1302"/>
    </row>
    <row r="21" spans="1:6" ht="25" customHeight="1" x14ac:dyDescent="0.2">
      <c r="B21" s="1287" t="s">
        <v>34</v>
      </c>
      <c r="C21" s="205"/>
      <c r="D21" s="1284"/>
      <c r="F21" s="1287" t="s">
        <v>35</v>
      </c>
    </row>
    <row r="22" spans="1:6" ht="25" customHeight="1" x14ac:dyDescent="0.2">
      <c r="A22" s="263"/>
      <c r="B22" s="1288"/>
      <c r="D22" s="1287" t="s">
        <v>36</v>
      </c>
      <c r="E22" s="263"/>
      <c r="F22" s="1288"/>
    </row>
    <row r="23" spans="1:6" ht="25" customHeight="1" x14ac:dyDescent="0.2">
      <c r="B23" s="1287" t="s">
        <v>37</v>
      </c>
      <c r="C23" s="263"/>
      <c r="D23" s="1288"/>
      <c r="F23" s="1301" t="s">
        <v>38</v>
      </c>
    </row>
    <row r="24" spans="1:6" ht="25" customHeight="1" x14ac:dyDescent="0.2">
      <c r="A24" s="263"/>
      <c r="B24" s="1288"/>
      <c r="D24" s="1311" t="s">
        <v>39</v>
      </c>
      <c r="E24" s="260"/>
      <c r="F24" s="1302"/>
    </row>
    <row r="25" spans="1:6" ht="25" customHeight="1" x14ac:dyDescent="0.2">
      <c r="B25" s="1287" t="s">
        <v>40</v>
      </c>
      <c r="C25" s="205"/>
      <c r="D25" s="1312"/>
      <c r="F25" s="1301" t="s">
        <v>41</v>
      </c>
    </row>
    <row r="26" spans="1:6" ht="25" customHeight="1" x14ac:dyDescent="0.2">
      <c r="A26" s="263"/>
      <c r="B26" s="1288"/>
      <c r="D26" s="1311" t="s">
        <v>42</v>
      </c>
      <c r="E26" s="260"/>
      <c r="F26" s="1302"/>
    </row>
    <row r="27" spans="1:6" ht="25" customHeight="1" x14ac:dyDescent="0.2">
      <c r="B27" s="1287" t="s">
        <v>43</v>
      </c>
      <c r="C27" s="205"/>
      <c r="D27" s="1312"/>
      <c r="F27" s="1301" t="s">
        <v>44</v>
      </c>
    </row>
    <row r="28" spans="1:6" ht="25" customHeight="1" x14ac:dyDescent="0.2">
      <c r="A28" s="317"/>
      <c r="B28" s="1288"/>
      <c r="D28" s="1283" t="s">
        <v>45</v>
      </c>
      <c r="E28" s="260"/>
      <c r="F28" s="1302"/>
    </row>
    <row r="29" spans="1:6" ht="25" customHeight="1" x14ac:dyDescent="0.2">
      <c r="B29" s="1287" t="s">
        <v>46</v>
      </c>
      <c r="C29" s="205"/>
      <c r="D29" s="1284"/>
      <c r="F29" s="1301" t="s">
        <v>47</v>
      </c>
    </row>
    <row r="30" spans="1:6" ht="25" customHeight="1" x14ac:dyDescent="0.2">
      <c r="A30" s="317"/>
      <c r="B30" s="1288"/>
      <c r="C30" s="257" t="s">
        <v>48</v>
      </c>
      <c r="D30" s="258"/>
      <c r="E30" s="260"/>
      <c r="F30" s="1302"/>
    </row>
    <row r="31" spans="1:6" ht="25" customHeight="1" x14ac:dyDescent="0.2">
      <c r="A31" s="257" t="s">
        <v>49</v>
      </c>
      <c r="B31" s="258"/>
      <c r="D31" s="1283" t="s">
        <v>50</v>
      </c>
      <c r="E31" s="257" t="s">
        <v>51</v>
      </c>
      <c r="F31" s="258"/>
    </row>
    <row r="32" spans="1:6" ht="25" customHeight="1" x14ac:dyDescent="0.2">
      <c r="A32" s="256"/>
      <c r="B32" s="1283" t="s">
        <v>52</v>
      </c>
      <c r="C32" s="205"/>
      <c r="D32" s="1284"/>
      <c r="F32" s="1301" t="s">
        <v>53</v>
      </c>
    </row>
    <row r="33" spans="1:6" ht="25" customHeight="1" x14ac:dyDescent="0.2">
      <c r="A33" s="318"/>
      <c r="B33" s="1284"/>
      <c r="D33" s="1283" t="s">
        <v>54</v>
      </c>
      <c r="E33" s="260"/>
      <c r="F33" s="1302"/>
    </row>
    <row r="34" spans="1:6" ht="25" customHeight="1" x14ac:dyDescent="0.2">
      <c r="B34" s="1283" t="s">
        <v>55</v>
      </c>
      <c r="C34" s="205"/>
      <c r="D34" s="1284"/>
      <c r="F34" s="1287" t="s">
        <v>56</v>
      </c>
    </row>
    <row r="35" spans="1:6" ht="25" customHeight="1" x14ac:dyDescent="0.2">
      <c r="A35" s="205"/>
      <c r="B35" s="1284"/>
      <c r="D35" s="1283" t="s">
        <v>57</v>
      </c>
      <c r="E35" s="263"/>
      <c r="F35" s="1288"/>
    </row>
    <row r="36" spans="1:6" ht="25" customHeight="1" x14ac:dyDescent="0.2">
      <c r="B36" s="1287" t="s">
        <v>58</v>
      </c>
      <c r="C36" s="205"/>
      <c r="D36" s="1284"/>
      <c r="F36" s="1301" t="s">
        <v>59</v>
      </c>
    </row>
    <row r="37" spans="1:6" ht="25" customHeight="1" x14ac:dyDescent="0.2">
      <c r="A37" s="263"/>
      <c r="B37" s="1288"/>
      <c r="D37" s="1283" t="s">
        <v>60</v>
      </c>
      <c r="E37" s="260"/>
      <c r="F37" s="1302"/>
    </row>
    <row r="38" spans="1:6" ht="25" customHeight="1" x14ac:dyDescent="0.2">
      <c r="A38" s="1281"/>
      <c r="B38" s="1283" t="s">
        <v>61</v>
      </c>
      <c r="C38" s="205"/>
      <c r="D38" s="1284"/>
      <c r="E38" s="257" t="s">
        <v>62</v>
      </c>
      <c r="F38" s="258"/>
    </row>
    <row r="39" spans="1:6" ht="25" customHeight="1" x14ac:dyDescent="0.2">
      <c r="A39" s="1282"/>
      <c r="B39" s="1284"/>
      <c r="D39" s="1283" t="s">
        <v>63</v>
      </c>
      <c r="E39" s="259"/>
      <c r="F39" s="1301" t="s">
        <v>64</v>
      </c>
    </row>
    <row r="40" spans="1:6" ht="25" customHeight="1" x14ac:dyDescent="0.2">
      <c r="A40" s="261"/>
      <c r="B40" s="1304" t="s">
        <v>65</v>
      </c>
      <c r="C40" s="205"/>
      <c r="D40" s="1284"/>
      <c r="E40" s="260"/>
      <c r="F40" s="1302"/>
    </row>
    <row r="41" spans="1:6" ht="25" customHeight="1" x14ac:dyDescent="0.2">
      <c r="B41" s="1284"/>
      <c r="C41" s="257" t="s">
        <v>66</v>
      </c>
      <c r="D41" s="695"/>
      <c r="F41" s="1301" t="s">
        <v>67</v>
      </c>
    </row>
    <row r="42" spans="1:6" ht="25" customHeight="1" x14ac:dyDescent="0.2">
      <c r="A42" s="265"/>
      <c r="B42" s="1301" t="s">
        <v>68</v>
      </c>
      <c r="D42" s="1309" t="s">
        <v>69</v>
      </c>
      <c r="E42" s="260"/>
      <c r="F42" s="1302"/>
    </row>
    <row r="43" spans="1:6" ht="25" customHeight="1" x14ac:dyDescent="0.2">
      <c r="B43" s="1302"/>
      <c r="C43" s="205"/>
      <c r="D43" s="1284"/>
      <c r="E43" s="723"/>
      <c r="F43" s="1301" t="s">
        <v>70</v>
      </c>
    </row>
    <row r="44" spans="1:6" ht="25" customHeight="1" x14ac:dyDescent="0.2">
      <c r="A44" s="257" t="s">
        <v>71</v>
      </c>
      <c r="B44" s="258"/>
      <c r="D44" s="1283" t="s">
        <v>72</v>
      </c>
      <c r="E44" s="260"/>
      <c r="F44" s="1302"/>
    </row>
    <row r="45" spans="1:6" ht="25" customHeight="1" x14ac:dyDescent="0.2">
      <c r="B45" s="1320" t="s">
        <v>73</v>
      </c>
      <c r="C45" s="205"/>
      <c r="D45" s="1284"/>
      <c r="E45" s="1322" t="s">
        <v>74</v>
      </c>
      <c r="F45" s="1322"/>
    </row>
    <row r="46" spans="1:6" ht="25" customHeight="1" x14ac:dyDescent="0.2">
      <c r="A46" s="266"/>
      <c r="B46" s="1321"/>
      <c r="C46" s="256"/>
      <c r="D46" s="1283" t="s">
        <v>75</v>
      </c>
      <c r="E46" s="1322"/>
      <c r="F46" s="1322"/>
    </row>
    <row r="47" spans="1:6" ht="25" customHeight="1" x14ac:dyDescent="0.2">
      <c r="B47" s="1320" t="s">
        <v>76</v>
      </c>
      <c r="C47" s="205"/>
      <c r="D47" s="1284"/>
      <c r="F47" s="1304" t="s">
        <v>77</v>
      </c>
    </row>
    <row r="48" spans="1:6" ht="25" customHeight="1" x14ac:dyDescent="0.2">
      <c r="A48" s="266"/>
      <c r="B48" s="1321"/>
      <c r="D48" s="1283" t="s">
        <v>78</v>
      </c>
      <c r="E48" s="268"/>
      <c r="F48" s="1284"/>
    </row>
    <row r="49" spans="1:6" ht="25" customHeight="1" x14ac:dyDescent="0.2">
      <c r="A49" s="264"/>
      <c r="B49" s="1287" t="s">
        <v>79</v>
      </c>
      <c r="C49" s="205"/>
      <c r="D49" s="1284"/>
      <c r="F49" s="1283" t="s">
        <v>80</v>
      </c>
    </row>
    <row r="50" spans="1:6" ht="25" customHeight="1" x14ac:dyDescent="0.2">
      <c r="A50" s="318"/>
      <c r="B50" s="1288"/>
      <c r="D50" s="1283" t="s">
        <v>81</v>
      </c>
      <c r="E50" s="268"/>
      <c r="F50" s="1284"/>
    </row>
    <row r="51" spans="1:6" ht="25" customHeight="1" x14ac:dyDescent="0.2">
      <c r="B51" s="1283" t="s">
        <v>82</v>
      </c>
      <c r="C51" s="205"/>
      <c r="D51" s="1284"/>
      <c r="F51" s="1283" t="s">
        <v>83</v>
      </c>
    </row>
    <row r="52" spans="1:6" ht="25" customHeight="1" x14ac:dyDescent="0.2">
      <c r="A52" s="205"/>
      <c r="B52" s="1284"/>
      <c r="D52" s="1283" t="s">
        <v>84</v>
      </c>
      <c r="E52" s="268"/>
      <c r="F52" s="1284"/>
    </row>
    <row r="53" spans="1:6" ht="25" customHeight="1" x14ac:dyDescent="0.2">
      <c r="B53" s="1283" t="s">
        <v>85</v>
      </c>
      <c r="C53" s="261"/>
      <c r="D53" s="1304"/>
      <c r="F53" s="1283" t="s">
        <v>86</v>
      </c>
    </row>
    <row r="54" spans="1:6" ht="25" customHeight="1" x14ac:dyDescent="0.2">
      <c r="A54" s="205"/>
      <c r="B54" s="1284"/>
      <c r="C54" s="696"/>
      <c r="D54" s="1285" t="s">
        <v>87</v>
      </c>
      <c r="E54" s="268"/>
      <c r="F54" s="1284"/>
    </row>
    <row r="55" spans="1:6" ht="25" customHeight="1" x14ac:dyDescent="0.2">
      <c r="A55" s="257" t="s">
        <v>88</v>
      </c>
      <c r="B55" s="258"/>
      <c r="C55" s="205"/>
      <c r="D55" s="1286"/>
      <c r="F55" s="1283" t="s">
        <v>89</v>
      </c>
    </row>
    <row r="56" spans="1:6" ht="25" customHeight="1" x14ac:dyDescent="0.2">
      <c r="B56" s="1283" t="s">
        <v>90</v>
      </c>
      <c r="D56" s="1304" t="s">
        <v>91</v>
      </c>
      <c r="E56" s="268"/>
      <c r="F56" s="1284"/>
    </row>
    <row r="57" spans="1:6" ht="25" customHeight="1" x14ac:dyDescent="0.2">
      <c r="A57" s="205"/>
      <c r="B57" s="1284"/>
      <c r="C57" s="205"/>
      <c r="D57" s="1284"/>
      <c r="E57" s="267"/>
      <c r="F57" s="1283" t="s">
        <v>92</v>
      </c>
    </row>
    <row r="58" spans="1:6" ht="25" customHeight="1" x14ac:dyDescent="0.2">
      <c r="B58" s="1309" t="s">
        <v>93</v>
      </c>
      <c r="D58" s="1283" t="s">
        <v>94</v>
      </c>
      <c r="E58" s="268"/>
      <c r="F58" s="1284"/>
    </row>
    <row r="59" spans="1:6" ht="25" customHeight="1" x14ac:dyDescent="0.2">
      <c r="A59" s="205"/>
      <c r="B59" s="1313"/>
      <c r="C59" s="205"/>
      <c r="D59" s="1284"/>
      <c r="E59" s="1291" t="s">
        <v>95</v>
      </c>
      <c r="F59" s="1318"/>
    </row>
    <row r="60" spans="1:6" ht="25" customHeight="1" x14ac:dyDescent="0.2">
      <c r="B60" s="1283" t="s">
        <v>96</v>
      </c>
      <c r="D60" s="1283" t="s">
        <v>97</v>
      </c>
      <c r="E60" s="1293"/>
      <c r="F60" s="1319"/>
    </row>
    <row r="61" spans="1:6" ht="25" customHeight="1" x14ac:dyDescent="0.2">
      <c r="A61" s="205"/>
      <c r="B61" s="1284"/>
      <c r="C61" s="205"/>
      <c r="D61" s="1284"/>
      <c r="E61" s="257" t="s">
        <v>98</v>
      </c>
      <c r="F61" s="258"/>
    </row>
    <row r="62" spans="1:6" ht="25" customHeight="1" x14ac:dyDescent="0.2">
      <c r="A62" s="257" t="s">
        <v>99</v>
      </c>
      <c r="B62" s="258"/>
      <c r="C62" s="257" t="s">
        <v>100</v>
      </c>
      <c r="D62" s="258"/>
      <c r="F62" s="1301" t="s">
        <v>101</v>
      </c>
    </row>
    <row r="63" spans="1:6" ht="25" customHeight="1" x14ac:dyDescent="0.2">
      <c r="B63" s="1283" t="s">
        <v>102</v>
      </c>
      <c r="D63" s="1283" t="s">
        <v>103</v>
      </c>
      <c r="E63" s="268"/>
      <c r="F63" s="1303"/>
    </row>
    <row r="64" spans="1:6" ht="25" customHeight="1" x14ac:dyDescent="0.2">
      <c r="A64" s="205"/>
      <c r="B64" s="1284"/>
      <c r="C64" s="205"/>
      <c r="D64" s="1284"/>
      <c r="F64" s="1301" t="s">
        <v>104</v>
      </c>
    </row>
    <row r="65" spans="1:6" ht="25" customHeight="1" x14ac:dyDescent="0.2">
      <c r="B65" s="1283" t="s">
        <v>105</v>
      </c>
      <c r="D65" s="1283" t="s">
        <v>106</v>
      </c>
      <c r="E65" s="268"/>
      <c r="F65" s="1303"/>
    </row>
    <row r="66" spans="1:6" ht="25" customHeight="1" x14ac:dyDescent="0.2">
      <c r="A66" s="205"/>
      <c r="B66" s="1284"/>
      <c r="C66" s="205"/>
      <c r="D66" s="1284"/>
      <c r="F66" s="1301" t="s">
        <v>107</v>
      </c>
    </row>
    <row r="67" spans="1:6" ht="25" customHeight="1" x14ac:dyDescent="0.2">
      <c r="B67" s="1283" t="s">
        <v>108</v>
      </c>
      <c r="D67" s="1283" t="s">
        <v>109</v>
      </c>
      <c r="E67" s="97"/>
      <c r="F67" s="1303"/>
    </row>
    <row r="68" spans="1:6" ht="25" customHeight="1" x14ac:dyDescent="0.2">
      <c r="A68" s="205"/>
      <c r="B68" s="1284"/>
      <c r="C68" s="205"/>
      <c r="D68" s="1284"/>
      <c r="E68" s="259"/>
      <c r="F68" s="1301" t="s">
        <v>110</v>
      </c>
    </row>
    <row r="69" spans="1:6" ht="25" customHeight="1" x14ac:dyDescent="0.2">
      <c r="A69" s="257" t="s">
        <v>111</v>
      </c>
      <c r="B69" s="258"/>
      <c r="D69" s="1283" t="s">
        <v>112</v>
      </c>
      <c r="E69" s="328"/>
      <c r="F69" s="1303"/>
    </row>
    <row r="70" spans="1:6" ht="25" customHeight="1" x14ac:dyDescent="0.2">
      <c r="B70" s="1283" t="s">
        <v>113</v>
      </c>
      <c r="C70" s="205"/>
      <c r="D70" s="1284"/>
      <c r="E70"/>
      <c r="F70" s="1301" t="s">
        <v>114</v>
      </c>
    </row>
    <row r="71" spans="1:6" ht="25" customHeight="1" x14ac:dyDescent="0.2">
      <c r="A71" s="205"/>
      <c r="B71" s="1284"/>
      <c r="C71" s="1291" t="s">
        <v>115</v>
      </c>
      <c r="D71" s="1292"/>
      <c r="E71" s="97"/>
      <c r="F71" s="1303"/>
    </row>
    <row r="72" spans="1:6" ht="25" customHeight="1" x14ac:dyDescent="0.2">
      <c r="B72" s="1297" t="s">
        <v>116</v>
      </c>
      <c r="C72" s="1293"/>
      <c r="D72" s="1294"/>
      <c r="E72" s="257" t="s">
        <v>117</v>
      </c>
      <c r="F72" s="258"/>
    </row>
    <row r="73" spans="1:6" ht="25" customHeight="1" x14ac:dyDescent="0.2">
      <c r="A73" s="205"/>
      <c r="B73" s="1298"/>
      <c r="C73" s="1305" t="s">
        <v>118</v>
      </c>
      <c r="D73" s="1306"/>
      <c r="F73" s="1301" t="s">
        <v>119</v>
      </c>
    </row>
    <row r="74" spans="1:6" ht="25" customHeight="1" x14ac:dyDescent="0.2">
      <c r="B74" s="1295" t="s">
        <v>120</v>
      </c>
      <c r="C74" s="1305" t="s">
        <v>121</v>
      </c>
      <c r="D74" s="1306"/>
      <c r="E74" s="268"/>
      <c r="F74" s="1303"/>
    </row>
    <row r="75" spans="1:6" ht="25" customHeight="1" x14ac:dyDescent="0.2">
      <c r="A75" s="205"/>
      <c r="B75" s="1296"/>
      <c r="C75" s="1305" t="s">
        <v>122</v>
      </c>
      <c r="D75" s="1306"/>
      <c r="F75" s="1301" t="s">
        <v>123</v>
      </c>
    </row>
    <row r="76" spans="1:6" ht="25" customHeight="1" x14ac:dyDescent="0.2">
      <c r="B76" s="1295" t="s">
        <v>124</v>
      </c>
      <c r="C76" s="1305" t="s">
        <v>125</v>
      </c>
      <c r="D76" s="1306"/>
      <c r="E76" s="97"/>
      <c r="F76" s="1303"/>
    </row>
    <row r="77" spans="1:6" ht="25" customHeight="1" x14ac:dyDescent="0.2">
      <c r="A77" s="205"/>
      <c r="B77" s="1296"/>
      <c r="C77" s="1299" t="s">
        <v>126</v>
      </c>
      <c r="D77" s="1300"/>
      <c r="E77" s="259"/>
      <c r="F77" s="1301" t="s">
        <v>127</v>
      </c>
    </row>
    <row r="78" spans="1:6" ht="25" customHeight="1" x14ac:dyDescent="0.2">
      <c r="A78" s="257" t="s">
        <v>128</v>
      </c>
      <c r="B78" s="258"/>
      <c r="C78" s="1289" t="s">
        <v>129</v>
      </c>
      <c r="D78" s="1290"/>
      <c r="E78" s="97"/>
      <c r="F78" s="1303"/>
    </row>
    <row r="79" spans="1:6" ht="25" customHeight="1" x14ac:dyDescent="0.2">
      <c r="B79" s="1285" t="s">
        <v>130</v>
      </c>
      <c r="C79" s="44"/>
      <c r="D79" s="316"/>
      <c r="E79" s="259"/>
      <c r="F79" s="1301" t="s">
        <v>131</v>
      </c>
    </row>
    <row r="80" spans="1:6" ht="25" customHeight="1" x14ac:dyDescent="0.2">
      <c r="A80" s="205"/>
      <c r="B80" s="1286"/>
      <c r="C80" s="44"/>
      <c r="D80" s="44"/>
      <c r="E80" s="97"/>
      <c r="F80" s="1303"/>
    </row>
    <row r="81" spans="1:6" ht="25" customHeight="1" x14ac:dyDescent="0.2">
      <c r="A81" s="44"/>
      <c r="B81" s="1283" t="s">
        <v>132</v>
      </c>
      <c r="C81" s="44"/>
      <c r="D81" s="44"/>
      <c r="E81" s="257" t="s">
        <v>133</v>
      </c>
      <c r="F81" s="258"/>
    </row>
    <row r="82" spans="1:6" ht="25" customHeight="1" x14ac:dyDescent="0.2">
      <c r="A82" s="200"/>
      <c r="B82" s="1284"/>
      <c r="C82" s="44"/>
      <c r="D82" s="44"/>
      <c r="E82" s="696"/>
      <c r="F82" s="1283" t="s">
        <v>134</v>
      </c>
    </row>
    <row r="83" spans="1:6" ht="25" customHeight="1" x14ac:dyDescent="0.2">
      <c r="A83" s="44"/>
      <c r="B83" s="44"/>
      <c r="C83" s="44"/>
      <c r="D83" s="44"/>
      <c r="E83" s="268"/>
      <c r="F83" s="1284"/>
    </row>
    <row r="84" spans="1:6" ht="25" customHeight="1" x14ac:dyDescent="0.2">
      <c r="A84" s="44"/>
      <c r="B84" s="44"/>
      <c r="C84" s="44"/>
      <c r="D84" s="44"/>
      <c r="E84" s="44"/>
      <c r="F84" s="44"/>
    </row>
    <row r="85" spans="1:6" x14ac:dyDescent="0.2">
      <c r="A85" s="44" t="s">
        <v>135</v>
      </c>
      <c r="B85" s="44"/>
      <c r="C85" s="44"/>
      <c r="D85" s="44"/>
      <c r="E85" s="316"/>
      <c r="F85" s="44"/>
    </row>
    <row r="86" spans="1:6" x14ac:dyDescent="0.2">
      <c r="B86" s="44"/>
      <c r="C86" s="44"/>
      <c r="D86" s="44"/>
      <c r="E86" s="44"/>
      <c r="F86" s="44"/>
    </row>
    <row r="87" spans="1:6" x14ac:dyDescent="0.2">
      <c r="A87" s="44"/>
      <c r="B87" s="44"/>
      <c r="C87" s="44"/>
      <c r="D87" s="44"/>
      <c r="E87" s="44"/>
      <c r="F87" s="44"/>
    </row>
    <row r="88" spans="1:6" x14ac:dyDescent="0.2">
      <c r="A88" s="44"/>
      <c r="B88" s="44"/>
      <c r="C88" s="44"/>
      <c r="D88" s="44"/>
      <c r="E88" s="44"/>
      <c r="F88" s="44"/>
    </row>
    <row r="89" spans="1:6" x14ac:dyDescent="0.2">
      <c r="A89" s="44" t="s">
        <v>136</v>
      </c>
      <c r="B89" s="44"/>
      <c r="E89" s="44"/>
      <c r="F89" s="44"/>
    </row>
    <row r="90" spans="1:6" x14ac:dyDescent="0.2">
      <c r="A90" s="44"/>
      <c r="B90" s="44"/>
      <c r="E90" s="44"/>
      <c r="F90" s="44"/>
    </row>
    <row r="91" spans="1:6" x14ac:dyDescent="0.2">
      <c r="A91" s="44"/>
      <c r="B91" s="44"/>
    </row>
    <row r="92" spans="1:6" x14ac:dyDescent="0.2">
      <c r="A92" s="44"/>
      <c r="B92" s="44"/>
    </row>
  </sheetData>
  <mergeCells count="116">
    <mergeCell ref="F62:F63"/>
    <mergeCell ref="F64:F65"/>
    <mergeCell ref="B49:B50"/>
    <mergeCell ref="E45:F46"/>
    <mergeCell ref="D44:D45"/>
    <mergeCell ref="D20:D21"/>
    <mergeCell ref="F39:F40"/>
    <mergeCell ref="D52:D53"/>
    <mergeCell ref="D54:D55"/>
    <mergeCell ref="D56:D57"/>
    <mergeCell ref="F43:F44"/>
    <mergeCell ref="D65:D66"/>
    <mergeCell ref="F9:F10"/>
    <mergeCell ref="F12:F13"/>
    <mergeCell ref="F14:F15"/>
    <mergeCell ref="F29:F30"/>
    <mergeCell ref="F25:F26"/>
    <mergeCell ref="F23:F24"/>
    <mergeCell ref="F27:F28"/>
    <mergeCell ref="F32:F33"/>
    <mergeCell ref="F19:F20"/>
    <mergeCell ref="B79:B80"/>
    <mergeCell ref="B67:B68"/>
    <mergeCell ref="B65:B66"/>
    <mergeCell ref="B51:B52"/>
    <mergeCell ref="B53:B54"/>
    <mergeCell ref="B74:B75"/>
    <mergeCell ref="E59:F60"/>
    <mergeCell ref="B60:B61"/>
    <mergeCell ref="B45:B46"/>
    <mergeCell ref="B47:B48"/>
    <mergeCell ref="F49:F50"/>
    <mergeCell ref="F66:F67"/>
    <mergeCell ref="F68:F69"/>
    <mergeCell ref="F70:F71"/>
    <mergeCell ref="F51:F52"/>
    <mergeCell ref="F53:F54"/>
    <mergeCell ref="F55:F56"/>
    <mergeCell ref="F57:F58"/>
    <mergeCell ref="C73:D73"/>
    <mergeCell ref="C75:D75"/>
    <mergeCell ref="D48:D49"/>
    <mergeCell ref="D50:D51"/>
    <mergeCell ref="C74:D74"/>
    <mergeCell ref="B56:B57"/>
    <mergeCell ref="D69:D70"/>
    <mergeCell ref="D39:D40"/>
    <mergeCell ref="A1:F1"/>
    <mergeCell ref="A2:F2"/>
    <mergeCell ref="B25:B26"/>
    <mergeCell ref="B21:B22"/>
    <mergeCell ref="F21:F22"/>
    <mergeCell ref="D22:D23"/>
    <mergeCell ref="B36:B37"/>
    <mergeCell ref="F34:F35"/>
    <mergeCell ref="E3:F3"/>
    <mergeCell ref="B9:B10"/>
    <mergeCell ref="B7:B8"/>
    <mergeCell ref="B5:B6"/>
    <mergeCell ref="D5:D6"/>
    <mergeCell ref="D7:D8"/>
    <mergeCell ref="B34:B35"/>
    <mergeCell ref="B32:B33"/>
    <mergeCell ref="B19:B20"/>
    <mergeCell ref="F16:F17"/>
    <mergeCell ref="B70:B71"/>
    <mergeCell ref="D37:D38"/>
    <mergeCell ref="A3:B3"/>
    <mergeCell ref="F5:F6"/>
    <mergeCell ref="C3:D3"/>
    <mergeCell ref="B17:B18"/>
    <mergeCell ref="D16:D17"/>
    <mergeCell ref="D18:D19"/>
    <mergeCell ref="B27:B28"/>
    <mergeCell ref="D58:D59"/>
    <mergeCell ref="D60:D61"/>
    <mergeCell ref="D63:D64"/>
    <mergeCell ref="D46:D47"/>
    <mergeCell ref="D31:D32"/>
    <mergeCell ref="B38:B39"/>
    <mergeCell ref="B42:B43"/>
    <mergeCell ref="B40:B41"/>
    <mergeCell ref="D42:D43"/>
    <mergeCell ref="D33:D34"/>
    <mergeCell ref="B23:B24"/>
    <mergeCell ref="B13:B14"/>
    <mergeCell ref="B15:B16"/>
    <mergeCell ref="D35:D36"/>
    <mergeCell ref="D24:D25"/>
    <mergeCell ref="D26:D27"/>
    <mergeCell ref="D28:D29"/>
    <mergeCell ref="B58:B59"/>
    <mergeCell ref="A38:A39"/>
    <mergeCell ref="F7:F8"/>
    <mergeCell ref="D9:D10"/>
    <mergeCell ref="D12:D13"/>
    <mergeCell ref="D14:D15"/>
    <mergeCell ref="B81:B82"/>
    <mergeCell ref="B29:B30"/>
    <mergeCell ref="B11:B12"/>
    <mergeCell ref="C78:D78"/>
    <mergeCell ref="C71:D72"/>
    <mergeCell ref="B63:B64"/>
    <mergeCell ref="B76:B77"/>
    <mergeCell ref="B72:B73"/>
    <mergeCell ref="C77:D77"/>
    <mergeCell ref="F36:F37"/>
    <mergeCell ref="F41:F42"/>
    <mergeCell ref="F73:F74"/>
    <mergeCell ref="F75:F76"/>
    <mergeCell ref="F77:F78"/>
    <mergeCell ref="F79:F80"/>
    <mergeCell ref="F47:F48"/>
    <mergeCell ref="F82:F83"/>
    <mergeCell ref="C76:D76"/>
    <mergeCell ref="D67:D68"/>
  </mergeCells>
  <hyperlinks>
    <hyperlink ref="C73" location="Accessories!A190" display="Link to Emergency Drivers" xr:uid="{3B87859C-1C93-4540-BD63-196473FF2370}"/>
    <hyperlink ref="C75" location="Accessories!A218" display="Link to Lamps" xr:uid="{FD949417-C296-1246-A970-B590175CFACB}"/>
    <hyperlink ref="C74" location="Accessories!A250" display="Link to Wire Guards" xr:uid="{5F7E3829-5D6A-784E-809E-0EC383A83AF7}"/>
    <hyperlink ref="C76:D76" location="Accessories!A1" display="Back Boxes" xr:uid="{BF82A5AB-369F-814E-B417-8C2719E8C1B6}"/>
    <hyperlink ref="C77:D77" location="Accessories!A1" display="Batteries" xr:uid="{841F976F-4522-5C42-981F-7AFF2FD83EC3}"/>
    <hyperlink ref="B7:B8" location="'OL2 Modular'!A1" display="OL2 PLUS" xr:uid="{3A3CE8D2-637E-A648-A504-0F282C0AB26D}"/>
    <hyperlink ref="B9:B10" location="BRU!A1" display="BRUNO (BRU)" xr:uid="{1DF207DF-87F6-B74C-99CC-5F73B2816531}"/>
    <hyperlink ref="B29:B30" location="Chicago!A25" display="CHSEDG (Chicago)" xr:uid="{D3E006E8-B06D-3741-B1C3-8154809571DB}"/>
    <hyperlink ref="B11:B12" location="'OL2 Modular'!A1" display="OL2-SWCT (Connecticut)" xr:uid="{8ADA619E-700F-7B40-8D33-F3936D97F4ED}"/>
    <hyperlink ref="B13:B14" location="CYC!A1" display="CYCLONE (CYC)" xr:uid="{1A8915E2-1D1C-EF44-B41B-059B9E045434}"/>
    <hyperlink ref="B15:B16" location="CYC!A1" display="CYCLONE OVAL" xr:uid="{7C45C634-D39F-BC4B-BE12-0B72E9A0CCBC}"/>
    <hyperlink ref="B17:B18" location="CYC!A1" display="CYC-SWCT  (Connecticut)" xr:uid="{9D818347-32E2-D943-B03F-806B57142F74}"/>
    <hyperlink ref="B19:B20" location="CYC!A1" display="CYCLONE ECO" xr:uid="{D45BB457-7FF1-6E46-A768-EB58243CCFB8}"/>
    <hyperlink ref="B58:B59" location="FTZ!A1" display="FORTEZZA (FTZ) " xr:uid="{5FE42A13-69ED-E04C-99BB-661B8EDFFA98}"/>
    <hyperlink ref="B60:B61" location="FTZ!A1" display="FORTEZZA PLUS (FTZ PLUS) " xr:uid="{2AC3B398-C7F4-784F-A870-DB86672652C1}"/>
    <hyperlink ref="B32:B33" location="FM!A1" display="FORMA (FME)" xr:uid="{48013137-CAB6-C44C-9A6A-D6CD000CECA5}"/>
    <hyperlink ref="B34:B35" location="'LC1'!A1" display="LC1" xr:uid="{107285F6-75B7-8F47-9098-EC92B579815B}"/>
    <hyperlink ref="B38:B39" location="ATX!A1" display="ATX" xr:uid="{4BED636D-D25F-6447-B8D6-A737DEC6AA18}"/>
    <hyperlink ref="B40:B41" location="ATX!A1" display="ATX RECESSED (ATX-RE)" xr:uid="{0D058061-9BB4-574C-A6B8-0213AF55A088}"/>
    <hyperlink ref="B42:B43" location="ATX!A1" display="ATX CT (Connecticut)" xr:uid="{751F3B90-34F3-C24A-872F-08CCD47FFB2A}"/>
    <hyperlink ref="B45:B46" location="EVR!A1" display="EVR" xr:uid="{89667499-ECEB-2348-9B4A-5A17922B71A6}"/>
    <hyperlink ref="B47:B48" location="STX!A1" display="STX" xr:uid="{24E36F20-E09F-DE42-B232-8E8EA0D78150}"/>
    <hyperlink ref="B51:B52" location="CHICAGO!A1" display="C-STX (CHICAGO)" xr:uid="{C4D7BD4D-364F-5245-9C97-540C5339D389}"/>
    <hyperlink ref="B53:B54" location="STX!A1" display="STX-SWCT  (Connecticut)" xr:uid="{77F64B63-2398-8442-A427-31555DECBD42}"/>
    <hyperlink ref="B56:B57" location="WLX!A1" display="WLX" xr:uid="{61C1E27B-AEF7-A649-9DC5-DDFBDC31C78B}"/>
    <hyperlink ref="B63:B64" location="RBO!A1" display="ROBUSTO EXIT" xr:uid="{775598E3-D32A-D44E-88AC-F87684A75D84}"/>
    <hyperlink ref="B65:B66" location="HDZ!A1" display="HDZ  EXIT" xr:uid="{B8F6F8F7-3DBD-E54E-81AE-842BD2E829A9}"/>
    <hyperlink ref="B67:B68" location="HZCAS!A1" display="CASTEX 700 (HZCAS)" xr:uid="{913BFEFC-578A-C246-AB81-DD7945339EBB}"/>
    <hyperlink ref="B79:B80" location="TSL!A1" display="TSL Tritium" xr:uid="{A86388ED-CF40-6A42-87EA-B2F198DF8914}"/>
    <hyperlink ref="B81:B82" location="DLX!A1" display="DLX Photoluminescent" xr:uid="{AF023442-399D-D04D-8B78-B030FB91935F}"/>
    <hyperlink ref="D9:D10" location="PL!A1" display="Pluraluce SQUARE RECESSED" xr:uid="{8AB92C0D-8476-464F-9D3B-3FE77C7BD2E3}"/>
    <hyperlink ref="D12:D13" location="EDT!A1" display="EDT" xr:uid="{B08BCCAF-E430-304A-B8BE-717AF0CF77F8}"/>
    <hyperlink ref="D14:D15" location="'ESL Modular'!A1" display="ESL" xr:uid="{9A0C622E-25F3-C44A-BCA2-D85945E8F8D8}"/>
    <hyperlink ref="D16:D17" location="'ESM Modular'!A1" display="ESM" xr:uid="{0B674CF3-54E5-854F-9737-1DF421129FB4}"/>
    <hyperlink ref="D18:D19" location="CHICAGO!A1" display="CH-ESM (CHICAGO)" xr:uid="{DC2038BF-9DB1-C74F-BEEC-90FAEE739B3A}"/>
    <hyperlink ref="D20:D21" location="EST!A1" display="EST" xr:uid="{70B5216D-533C-7949-8263-918093BD7E69}"/>
    <hyperlink ref="D24:D25" location="'HWE Modular'!A1" display="HWE" xr:uid="{2B23B6B5-5BAC-2040-AD48-23394D04D23E}"/>
    <hyperlink ref="D26:D27" location="RSE!A1" display="RSE" xr:uid="{25E65A55-3C43-BD48-8380-CC1D0A664510}"/>
    <hyperlink ref="D28:D29" location="RTB!A1" display="RTB" xr:uid="{356D5031-08EE-1646-B253-1ABF90ABA1F1}"/>
    <hyperlink ref="D42:D43" location="TA!A1" display="TEMPESTA LED (TA-LED)" xr:uid="{793E756A-4BFE-2D4F-83C7-792A5636DD73}"/>
    <hyperlink ref="D44:D45" location="TA!A1" display="TEMPESTA LED T20 (TA-PLUS) " xr:uid="{628BF101-20C4-124D-B70F-2074BE2609F5}"/>
    <hyperlink ref="D46:D47" location="TA!A1" display="TEMPESTA  LED ECO (TA-LED-ECO)" xr:uid="{6039B6CA-0418-EC4E-85D4-9538F3C27861}"/>
    <hyperlink ref="D33:D34" location="XMR!A1" display="XMR" xr:uid="{4DEF3608-D755-9C43-8734-481785338C6E}"/>
    <hyperlink ref="D35:D36" location="Paco!A1" display="PACO (PEH-1)" xr:uid="{42ECD75C-BE6A-BE43-897C-C87F5681ED98}"/>
    <hyperlink ref="D39:D40" location="Paco!A1" display="PACO-T20 (PEH-T20)" xr:uid="{7F0FAD15-8409-604E-A09C-4BC8F34E710F}"/>
    <hyperlink ref="D48:D49" location="EL!A1" display="ECCO LUNA LED (EL)" xr:uid="{445E4AF9-91ED-D247-9E49-65742DD92793}"/>
    <hyperlink ref="D50:D51" location="BRV!A1" display="BRAVADO (BRV)" xr:uid="{3D6F0940-A4F4-1D44-9574-F48EBAD63525}"/>
    <hyperlink ref="D52:D53" location="BOL!A1" display="BOLLA (BOL-WP)" xr:uid="{9907D0F0-C3D5-0144-AC85-199BED65FBE6}"/>
    <hyperlink ref="D54:D55" location="PL!A1" display="Pluraluce WEATHERPROOF" xr:uid="{BFE6DE3F-B00F-8846-9B66-52D0AB962F11}"/>
    <hyperlink ref="D56:D57" location="'BX910 SE'!A1" display="ACCIAIO BX910 SE" xr:uid="{2C794C68-9DE2-F744-9C07-28C5440E0617}"/>
    <hyperlink ref="D58:D59" location="MUR!A1" display="MURO (MUR)" xr:uid="{3E899917-B1B8-5644-A82E-CA004ACCE757}"/>
    <hyperlink ref="D60:D61" location="MEZ!A1" display="MEZZO (MEZ)" xr:uid="{2BFDD8F3-DE0A-AA48-9BBB-9090E311CC75}"/>
    <hyperlink ref="D63:D64" location="PL!A1" display="Pluraluce HAZARDOUS" xr:uid="{03F7F481-2117-1841-93E2-C6955A5669F4}"/>
    <hyperlink ref="D65:D66" location="BRV!A1" display="BRAVADO HAZARDOUS (BRV-HZ)" xr:uid="{7AF6709E-3D67-3845-BB28-DECAA4899874}"/>
    <hyperlink ref="D67:D68" location="RBO!A1" display="ROBUSTO (RBO)" xr:uid="{14924ED9-994D-8643-B732-B430A34B9F79}"/>
    <hyperlink ref="D69:D70" location="HDZ!A1" display="HDZ UNIT" xr:uid="{D1DC296F-A2E0-D345-9D38-DAADCE0181D1}"/>
    <hyperlink ref="F5:F6" location="WLX!A1" display="WLX (WLXE)" xr:uid="{7843DB65-7413-C143-92A0-2B671E0D67FB}"/>
    <hyperlink ref="F7:F8" location="FTZ!A1" display="FORTEZZA (FTZ-C)" xr:uid="{2C3DB8EB-B58D-AD4C-933B-886ECCCB4D83}"/>
    <hyperlink ref="F9:F10" location="Paco!A1" display="PACO AQUA (PCH-A)" xr:uid="{8E669E50-3A16-3049-82F1-1DA11E44C57C}"/>
    <hyperlink ref="F12:F13" location="RBO!A1" display="ROBUSTO (RBO-C)" xr:uid="{E2554F29-17FC-9742-BF29-936D29C1C833}"/>
    <hyperlink ref="F14:F15" location="HDZ!A1" display="HDZ " xr:uid="{F72E15CA-A703-D143-B1D8-3E40D62AF764}"/>
    <hyperlink ref="F19:F20" location="CRV!A1" display="CURVA (CRV-C)" xr:uid="{D369E619-0CF3-AD41-8F37-660854CFF8B5}"/>
    <hyperlink ref="F23:F24" location="SL!A1" display="STELLALUCE " xr:uid="{94022D7E-44FE-6E41-A66B-EAD933E0602F}"/>
    <hyperlink ref="F25:F26" location="QR!A1" display="QUADRALUCE" xr:uid="{8CFBC14C-1A85-BD41-8C36-8208C53540BD}"/>
    <hyperlink ref="F27:F28" location="FM!A1" display="FORMALUCE (FM)" xr:uid="{C0636609-F2DB-1D43-94ED-9A35596512CD}"/>
    <hyperlink ref="F29:F30" location="FRM!A1" display="FORMA (FRM-C)" xr:uid="{D55F0295-28DF-9F4A-91F5-41F9C7FBF58B}"/>
    <hyperlink ref="F32:F33" location="STX!A1" display="STX COMBO" xr:uid="{073F49A4-4963-3049-A37A-738102EC420C}"/>
    <hyperlink ref="F36:F37" location="STX!A1" display="STX-C  SWCT  (Connecticut)" xr:uid="{13454390-A63D-0947-B703-643001898382}"/>
    <hyperlink ref="F39:F40" location="BRZ!A1" display="BREZZA (BRZ)" xr:uid="{89665E26-7807-7B45-AE97-5B953BEF90A0}"/>
    <hyperlink ref="F41:F42" location="Paco!A1" display="PACO (PCH)" xr:uid="{7D165B57-92B0-1C42-A1E8-7626A0C8AB2D}"/>
    <hyperlink ref="F47:F48" location="Inverters!A1" display="VESTA MICRO (VST 20-55W)" xr:uid="{595240AA-D525-AD4F-AE77-808A66E89B83}"/>
    <hyperlink ref="F49:F50" location="Inverters!A1" display="VESTA MINI (VST 55-220W)" xr:uid="{A277FA5C-6D50-BE44-ADE4-EA3375D65313}"/>
    <hyperlink ref="F51:F52" location="Inverters!A1" display="VESTA MAX (VST 375-800W)" xr:uid="{9589F4E2-6081-0344-8FBF-F53B82E876DD}"/>
    <hyperlink ref="F53:F54" location="Inverters!A1" display="NOVA (NV 800W)" xr:uid="{2D02B17C-D5A0-D247-9D65-B94FFF95B5ED}"/>
    <hyperlink ref="F55:F56" location="Inverters!A1" display="NOVA (NV 1500-2000W)" xr:uid="{14A5E984-1ACE-E942-B03D-82759D07C968}"/>
    <hyperlink ref="F57:F58" location="Inverters!A1" display="NOVA (NV 6K-17KV)" xr:uid="{B88B7EEA-7E5C-6943-B49A-15980CB46A97}"/>
    <hyperlink ref="F62:F63" location="Remotes!A1" display="BTMR" xr:uid="{7A2DACB3-8373-DA41-9F3C-77EA445EA882}"/>
    <hyperlink ref="F64:F65" location="Remotes!A1" display="BR" xr:uid="{8882F7E0-5F8D-BD4A-A596-C157BB7245A4}"/>
    <hyperlink ref="F66:F67" location="Remotes!A1" display="PR" xr:uid="{271A7DFF-D830-D441-9C30-B2644DC8AD90}"/>
    <hyperlink ref="F68:F69" location="Remotes!A1" display="BRH" xr:uid="{BD220B7B-C78A-2B4C-A850-5476807B36DC}"/>
    <hyperlink ref="F70:F71" location="Remotes!A1" display="PS" xr:uid="{1CB3A747-8607-4849-B21D-5A9FEC30372A}"/>
    <hyperlink ref="F73:F74" location="Remotes!A1" display="TESTA" xr:uid="{224EF833-4A25-EC43-BB67-E21F6C715D3A}"/>
    <hyperlink ref="F75:F76" location="Remotes!A1" display="SEA" xr:uid="{D10EE79A-9D1D-B14C-9860-BE2EDC1C6143}"/>
    <hyperlink ref="F77:F78" location="Remotes!A1" display="BRW" xr:uid="{E77AA1D9-EF43-DA47-8385-5970CBFC95C1}"/>
    <hyperlink ref="F79:F80" location="Remotes!A1" display="PR-WP" xr:uid="{AE42D219-2C4D-694E-8ABB-B0D9271D4A67}"/>
    <hyperlink ref="F82:F83" location="Remotes!A1" display="HDZ " xr:uid="{086997EE-CEF9-ED4F-A459-B28A32D18946}"/>
    <hyperlink ref="B25:B26" location="NYC!A1" display="NYC-SEDG" xr:uid="{1944C501-4139-5941-8727-CE31BAF2FF0E}"/>
    <hyperlink ref="B21:B22" location="CRV!A1" display="CURVA (CRV)" xr:uid="{E0069DBE-F802-7A40-AE4B-77DA20492D96}"/>
    <hyperlink ref="B23:B24" location="NYC!A1" display="NYC-REDG" xr:uid="{BD41565E-9D7F-5343-9126-DD7458447D13}"/>
    <hyperlink ref="F21:F22" location="NYC!A1" display="NYC-REDG" xr:uid="{DABE4768-D886-004D-ACBE-EE2093633715}"/>
    <hyperlink ref="D22:D23" location="NYC!A1" display="NYC-REDG" xr:uid="{A0A7AE75-E546-FE4C-A80B-09CF65E0196E}"/>
    <hyperlink ref="B36:B37" location="NYC!A1" display="NYC-REDG" xr:uid="{8EC0EC06-A952-AD48-BB3B-7F61415B56C2}"/>
    <hyperlink ref="F34:F35" location="NYC!A1" display="NYC-REDG" xr:uid="{BD7474F7-C27A-7A40-8D50-011DF949C8C7}"/>
    <hyperlink ref="B49:B50" location="NYC!A1" display="NYC-REDG" xr:uid="{0AAB6F61-5EB8-8A4E-AABE-FDB40C3D33B7}"/>
    <hyperlink ref="C78:D78" location="'Ts &amp; Cs'!A1" display="TERMS &amp; CONDITIONS" xr:uid="{D95D5606-2914-804F-8009-DF5A8B2C7C1C}"/>
    <hyperlink ref="D31:D32" location="BBX!A1" display="BBX" xr:uid="{382D97BF-4C44-7E4D-9A54-41B46109DC86}"/>
    <hyperlink ref="B5:B6" location="'OL2 Modular'!A1" display="OL2" xr:uid="{6DADF8B0-53BB-164D-A94A-A75715A8A846}"/>
    <hyperlink ref="B72" location="VE!A1" display="VE!A1" xr:uid="{CC1BB8F6-5FD1-CE49-811D-ADBCFBA2384F}"/>
    <hyperlink ref="B74" location="Paco!A1" display="Paco!A1" xr:uid="{7FC9B382-1BA0-7641-81A4-996F7B568601}"/>
    <hyperlink ref="B76" location="Paco!A1" display="Paco!A1" xr:uid="{01BA6B84-B433-7548-BAB3-80EC41AA8986}"/>
    <hyperlink ref="D5" location="PL!A1" display="PL!A1" xr:uid="{21121C25-1157-A14C-9206-0BA00FAF1813}"/>
    <hyperlink ref="D7" location="PL!A1" display="PL!A1" xr:uid="{AF2C41E2-D94F-8342-A9CF-D87E940FF94B}"/>
    <hyperlink ref="B70:B71" location="'EP- New!'!A1" display="EPX" xr:uid="{2103746C-B745-6F4D-AFCD-0139760A6F64}"/>
    <hyperlink ref="D37:D38" location="'EP- New!'!A1" display="EPE" xr:uid="{ACFFBF7E-1C6A-4749-9E84-6F732B39B991}"/>
    <hyperlink ref="F43:F44" location="'EP- New!'!A1" display="EPC" xr:uid="{A0B254EB-7BA8-2246-82FE-BEA51437E7E6}"/>
    <hyperlink ref="F16:F17" location="HZCAS!A11" display="CASTEX 800 (HZCAS)" xr:uid="{7FC7AF17-195B-C64D-B434-00F2CA3AEC98}"/>
    <hyperlink ref="B27:B28" location="CHICAGO!A1" display="C-OL2 (CHICAGO)" xr:uid="{064280F9-E388-7B45-B5BA-C37114ECC22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F6CE-0A20-0F43-B0DE-6BBFC7339840}">
  <sheetPr>
    <tabColor rgb="FF00B0F0"/>
  </sheetPr>
  <dimension ref="A1:G84"/>
  <sheetViews>
    <sheetView zoomScale="245" workbookViewId="0">
      <selection activeCell="D88" sqref="D88"/>
    </sheetView>
  </sheetViews>
  <sheetFormatPr baseColWidth="10" defaultColWidth="10.83203125" defaultRowHeight="16" x14ac:dyDescent="0.2"/>
  <cols>
    <col min="1" max="1" width="11.83203125" style="43" customWidth="1"/>
    <col min="2" max="2" width="22.83203125" style="43" customWidth="1"/>
    <col min="3" max="3" width="10.83203125" style="43"/>
    <col min="4" max="4" width="44.6640625" style="43" customWidth="1"/>
    <col min="5" max="16384" width="10.83203125" style="43"/>
  </cols>
  <sheetData>
    <row r="1" spans="1:7" ht="27" customHeight="1" x14ac:dyDescent="0.2">
      <c r="A1" s="598" t="s">
        <v>670</v>
      </c>
      <c r="B1" s="598"/>
      <c r="C1" s="598"/>
      <c r="D1" s="598"/>
      <c r="E1" s="598"/>
      <c r="F1" s="598"/>
      <c r="G1" s="598"/>
    </row>
    <row r="2" spans="1:7" x14ac:dyDescent="0.2">
      <c r="A2" s="599" t="s">
        <v>671</v>
      </c>
      <c r="B2" s="581" t="s">
        <v>137</v>
      </c>
      <c r="C2" s="581" t="s">
        <v>138</v>
      </c>
      <c r="D2" s="581" t="s">
        <v>672</v>
      </c>
      <c r="E2" s="583">
        <v>0.15</v>
      </c>
      <c r="F2" s="583">
        <v>0.1</v>
      </c>
      <c r="G2" s="583">
        <v>0.05</v>
      </c>
    </row>
    <row r="3" spans="1:7" x14ac:dyDescent="0.2">
      <c r="A3" s="368"/>
      <c r="B3" s="1338" t="s">
        <v>140</v>
      </c>
      <c r="C3" s="1339"/>
      <c r="D3" s="1339"/>
      <c r="E3" s="1339"/>
      <c r="F3" s="1339"/>
      <c r="G3" s="1340"/>
    </row>
    <row r="4" spans="1:7" x14ac:dyDescent="0.2">
      <c r="A4" s="368"/>
      <c r="B4" s="559" t="s">
        <v>673</v>
      </c>
      <c r="C4" s="564">
        <v>100100569</v>
      </c>
      <c r="D4" s="365" t="s">
        <v>674</v>
      </c>
      <c r="E4" s="301">
        <v>64.2</v>
      </c>
      <c r="F4" s="301">
        <v>57.800000000000004</v>
      </c>
      <c r="G4" s="301">
        <v>52</v>
      </c>
    </row>
    <row r="5" spans="1:7" x14ac:dyDescent="0.2">
      <c r="A5" s="368"/>
      <c r="B5" s="559" t="s">
        <v>675</v>
      </c>
      <c r="C5" s="564">
        <v>100100570</v>
      </c>
      <c r="D5" s="365" t="s">
        <v>676</v>
      </c>
      <c r="E5" s="301">
        <v>64.2</v>
      </c>
      <c r="F5" s="301">
        <v>57.800000000000004</v>
      </c>
      <c r="G5" s="301">
        <v>52</v>
      </c>
    </row>
    <row r="6" spans="1:7" x14ac:dyDescent="0.2">
      <c r="A6" s="368"/>
      <c r="B6" s="559" t="s">
        <v>677</v>
      </c>
      <c r="C6" s="564">
        <v>100100762</v>
      </c>
      <c r="D6" s="365" t="s">
        <v>678</v>
      </c>
      <c r="E6" s="301">
        <v>64.2</v>
      </c>
      <c r="F6" s="301">
        <v>57.800000000000004</v>
      </c>
      <c r="G6" s="301">
        <v>52</v>
      </c>
    </row>
    <row r="7" spans="1:7" x14ac:dyDescent="0.2">
      <c r="A7" s="368"/>
      <c r="B7" s="559" t="s">
        <v>679</v>
      </c>
      <c r="C7" s="564">
        <v>100100736</v>
      </c>
      <c r="D7" s="365" t="s">
        <v>680</v>
      </c>
      <c r="E7" s="301">
        <v>64.2</v>
      </c>
      <c r="F7" s="301">
        <v>57.800000000000004</v>
      </c>
      <c r="G7" s="301">
        <v>52</v>
      </c>
    </row>
    <row r="8" spans="1:7" x14ac:dyDescent="0.2">
      <c r="A8" s="368"/>
      <c r="B8" s="559" t="s">
        <v>681</v>
      </c>
      <c r="C8" s="564">
        <v>100100828</v>
      </c>
      <c r="D8" s="365" t="s">
        <v>682</v>
      </c>
      <c r="E8" s="301">
        <v>64.2</v>
      </c>
      <c r="F8" s="301">
        <v>57.800000000000004</v>
      </c>
      <c r="G8" s="301">
        <v>52</v>
      </c>
    </row>
    <row r="9" spans="1:7" x14ac:dyDescent="0.2">
      <c r="A9" s="368"/>
      <c r="B9" s="559" t="s">
        <v>683</v>
      </c>
      <c r="C9" s="564">
        <v>100100851</v>
      </c>
      <c r="D9" s="365" t="s">
        <v>684</v>
      </c>
      <c r="E9" s="301">
        <v>64.2</v>
      </c>
      <c r="F9" s="301">
        <v>57.800000000000004</v>
      </c>
      <c r="G9" s="301">
        <v>52</v>
      </c>
    </row>
    <row r="10" spans="1:7" x14ac:dyDescent="0.2">
      <c r="A10" s="368"/>
      <c r="B10" s="559" t="s">
        <v>685</v>
      </c>
      <c r="C10" s="564">
        <v>100100571</v>
      </c>
      <c r="D10" s="365" t="s">
        <v>686</v>
      </c>
      <c r="E10" s="301">
        <v>72.900000000000006</v>
      </c>
      <c r="F10" s="301">
        <v>65.600000000000009</v>
      </c>
      <c r="G10" s="301">
        <v>59</v>
      </c>
    </row>
    <row r="11" spans="1:7" x14ac:dyDescent="0.2">
      <c r="A11" s="368"/>
      <c r="B11" s="559" t="s">
        <v>687</v>
      </c>
      <c r="C11" s="564">
        <v>100100572</v>
      </c>
      <c r="D11" s="365" t="s">
        <v>688</v>
      </c>
      <c r="E11" s="301">
        <v>72.900000000000006</v>
      </c>
      <c r="F11" s="301">
        <v>65.600000000000009</v>
      </c>
      <c r="G11" s="301">
        <v>59</v>
      </c>
    </row>
    <row r="12" spans="1:7" x14ac:dyDescent="0.2">
      <c r="A12" s="368"/>
      <c r="B12" s="559" t="s">
        <v>689</v>
      </c>
      <c r="C12" s="564">
        <v>100100829</v>
      </c>
      <c r="D12" s="365" t="s">
        <v>690</v>
      </c>
      <c r="E12" s="301">
        <v>72.900000000000006</v>
      </c>
      <c r="F12" s="301">
        <v>65.600000000000009</v>
      </c>
      <c r="G12" s="301">
        <v>59</v>
      </c>
    </row>
    <row r="13" spans="1:7" x14ac:dyDescent="0.2">
      <c r="A13" s="368"/>
      <c r="B13" s="559" t="s">
        <v>691</v>
      </c>
      <c r="C13" s="564">
        <v>100100803</v>
      </c>
      <c r="D13" s="365" t="s">
        <v>692</v>
      </c>
      <c r="E13" s="301">
        <v>72.900000000000006</v>
      </c>
      <c r="F13" s="301">
        <v>65.600000000000009</v>
      </c>
      <c r="G13" s="301">
        <v>59</v>
      </c>
    </row>
    <row r="14" spans="1:7" x14ac:dyDescent="0.2">
      <c r="A14" s="368"/>
      <c r="B14" s="559" t="s">
        <v>693</v>
      </c>
      <c r="C14" s="564">
        <v>100100573</v>
      </c>
      <c r="D14" s="365" t="s">
        <v>694</v>
      </c>
      <c r="E14" s="301">
        <v>64.2</v>
      </c>
      <c r="F14" s="301">
        <v>57.800000000000004</v>
      </c>
      <c r="G14" s="301">
        <v>52</v>
      </c>
    </row>
    <row r="15" spans="1:7" x14ac:dyDescent="0.2">
      <c r="A15" s="368"/>
      <c r="B15" s="559" t="s">
        <v>695</v>
      </c>
      <c r="C15" s="564">
        <v>100100574</v>
      </c>
      <c r="D15" s="365" t="s">
        <v>696</v>
      </c>
      <c r="E15" s="301">
        <v>64.2</v>
      </c>
      <c r="F15" s="301">
        <v>57.800000000000004</v>
      </c>
      <c r="G15" s="301">
        <v>52</v>
      </c>
    </row>
    <row r="16" spans="1:7" x14ac:dyDescent="0.2">
      <c r="A16" s="368"/>
      <c r="B16" s="559" t="s">
        <v>697</v>
      </c>
      <c r="C16" s="564">
        <v>100100651</v>
      </c>
      <c r="D16" s="365" t="s">
        <v>698</v>
      </c>
      <c r="E16" s="301">
        <v>64.2</v>
      </c>
      <c r="F16" s="301">
        <v>57.800000000000004</v>
      </c>
      <c r="G16" s="301">
        <v>52</v>
      </c>
    </row>
    <row r="17" spans="1:7" x14ac:dyDescent="0.2">
      <c r="A17" s="368"/>
      <c r="B17" s="559" t="s">
        <v>699</v>
      </c>
      <c r="C17" s="564">
        <v>100100650</v>
      </c>
      <c r="D17" s="365" t="s">
        <v>700</v>
      </c>
      <c r="E17" s="301">
        <v>64.2</v>
      </c>
      <c r="F17" s="301">
        <v>57.800000000000004</v>
      </c>
      <c r="G17" s="301">
        <v>52</v>
      </c>
    </row>
    <row r="18" spans="1:7" x14ac:dyDescent="0.2">
      <c r="A18" s="368"/>
      <c r="B18" s="559" t="s">
        <v>701</v>
      </c>
      <c r="C18" s="564"/>
      <c r="D18" s="365" t="s">
        <v>702</v>
      </c>
      <c r="E18" s="301">
        <v>64.2</v>
      </c>
      <c r="F18" s="301">
        <v>57.800000000000004</v>
      </c>
      <c r="G18" s="301">
        <v>52</v>
      </c>
    </row>
    <row r="19" spans="1:7" x14ac:dyDescent="0.2">
      <c r="A19" s="368"/>
      <c r="B19" s="559" t="s">
        <v>703</v>
      </c>
      <c r="C19" s="564">
        <v>100100575</v>
      </c>
      <c r="D19" s="365" t="s">
        <v>704</v>
      </c>
      <c r="E19" s="301">
        <v>72.900000000000006</v>
      </c>
      <c r="F19" s="301">
        <v>65.600000000000009</v>
      </c>
      <c r="G19" s="301">
        <v>59</v>
      </c>
    </row>
    <row r="20" spans="1:7" x14ac:dyDescent="0.2">
      <c r="A20" s="368"/>
      <c r="B20" s="559" t="s">
        <v>705</v>
      </c>
      <c r="C20" s="564">
        <v>100100576</v>
      </c>
      <c r="D20" s="365" t="s">
        <v>706</v>
      </c>
      <c r="E20" s="301">
        <v>72.900000000000006</v>
      </c>
      <c r="F20" s="301">
        <v>65.600000000000009</v>
      </c>
      <c r="G20" s="301">
        <v>59</v>
      </c>
    </row>
    <row r="21" spans="1:7" x14ac:dyDescent="0.2">
      <c r="A21" s="368"/>
      <c r="B21" s="559" t="s">
        <v>707</v>
      </c>
      <c r="C21" s="564">
        <v>100100798</v>
      </c>
      <c r="D21" s="365" t="s">
        <v>708</v>
      </c>
      <c r="E21" s="301">
        <v>72.900000000000006</v>
      </c>
      <c r="F21" s="301">
        <v>65.600000000000009</v>
      </c>
      <c r="G21" s="301">
        <v>59</v>
      </c>
    </row>
    <row r="22" spans="1:7" x14ac:dyDescent="0.2">
      <c r="A22" s="368"/>
      <c r="B22" s="560" t="s">
        <v>147</v>
      </c>
      <c r="C22" s="804"/>
      <c r="D22" s="804"/>
      <c r="E22" s="804"/>
      <c r="F22" s="804"/>
      <c r="G22" s="805"/>
    </row>
    <row r="23" spans="1:7" x14ac:dyDescent="0.2">
      <c r="A23" s="368"/>
      <c r="B23" s="559" t="s">
        <v>709</v>
      </c>
      <c r="C23" s="564">
        <v>100100561</v>
      </c>
      <c r="D23" s="365" t="s">
        <v>710</v>
      </c>
      <c r="E23" s="301">
        <v>82.7</v>
      </c>
      <c r="F23" s="301">
        <v>74.400000000000006</v>
      </c>
      <c r="G23" s="301">
        <f>15+G4</f>
        <v>67</v>
      </c>
    </row>
    <row r="24" spans="1:7" x14ac:dyDescent="0.2">
      <c r="A24" s="368"/>
      <c r="B24" s="559" t="s">
        <v>711</v>
      </c>
      <c r="C24" s="564">
        <v>100100562</v>
      </c>
      <c r="D24" s="365" t="s">
        <v>712</v>
      </c>
      <c r="E24" s="301">
        <v>82.7</v>
      </c>
      <c r="F24" s="301">
        <v>74.400000000000006</v>
      </c>
      <c r="G24" s="301">
        <f t="shared" ref="G24:G27" si="0">15+G5</f>
        <v>67</v>
      </c>
    </row>
    <row r="25" spans="1:7" x14ac:dyDescent="0.2">
      <c r="A25" s="368"/>
      <c r="B25" s="559" t="s">
        <v>713</v>
      </c>
      <c r="C25" s="564">
        <v>100100707</v>
      </c>
      <c r="D25" s="365" t="s">
        <v>714</v>
      </c>
      <c r="E25" s="301">
        <v>82.7</v>
      </c>
      <c r="F25" s="301">
        <v>74.400000000000006</v>
      </c>
      <c r="G25" s="301">
        <f t="shared" si="0"/>
        <v>67</v>
      </c>
    </row>
    <row r="26" spans="1:7" x14ac:dyDescent="0.2">
      <c r="A26" s="368"/>
      <c r="B26" s="559" t="s">
        <v>715</v>
      </c>
      <c r="C26" s="564">
        <v>100100905</v>
      </c>
      <c r="D26" s="365" t="s">
        <v>716</v>
      </c>
      <c r="E26" s="301">
        <v>82.7</v>
      </c>
      <c r="F26" s="301">
        <v>74.400000000000006</v>
      </c>
      <c r="G26" s="301">
        <f t="shared" si="0"/>
        <v>67</v>
      </c>
    </row>
    <row r="27" spans="1:7" x14ac:dyDescent="0.2">
      <c r="A27" s="368"/>
      <c r="B27" s="559" t="s">
        <v>717</v>
      </c>
      <c r="C27" s="564">
        <v>100100808</v>
      </c>
      <c r="D27" s="365" t="s">
        <v>718</v>
      </c>
      <c r="E27" s="301">
        <v>82.7</v>
      </c>
      <c r="F27" s="301">
        <v>74.400000000000006</v>
      </c>
      <c r="G27" s="301">
        <f t="shared" si="0"/>
        <v>67</v>
      </c>
    </row>
    <row r="28" spans="1:7" ht="15.75" customHeight="1" x14ac:dyDescent="0.2">
      <c r="A28" s="368"/>
      <c r="B28" s="559" t="s">
        <v>719</v>
      </c>
      <c r="C28" s="564">
        <v>100100563</v>
      </c>
      <c r="D28" s="365" t="s">
        <v>720</v>
      </c>
      <c r="E28" s="301">
        <v>91.300000000000011</v>
      </c>
      <c r="F28" s="301">
        <v>82.2</v>
      </c>
      <c r="G28" s="301">
        <f>15+G10</f>
        <v>74</v>
      </c>
    </row>
    <row r="29" spans="1:7" x14ac:dyDescent="0.2">
      <c r="A29" s="368"/>
      <c r="B29" s="559" t="s">
        <v>721</v>
      </c>
      <c r="C29" s="564">
        <v>100100564</v>
      </c>
      <c r="D29" s="365" t="s">
        <v>722</v>
      </c>
      <c r="E29" s="301">
        <v>91.300000000000011</v>
      </c>
      <c r="F29" s="301">
        <v>82.2</v>
      </c>
      <c r="G29" s="301">
        <f t="shared" ref="G29:G31" si="1">15+G11</f>
        <v>74</v>
      </c>
    </row>
    <row r="30" spans="1:7" x14ac:dyDescent="0.2">
      <c r="A30" s="368"/>
      <c r="B30" s="559" t="s">
        <v>723</v>
      </c>
      <c r="C30" s="564">
        <v>100100804</v>
      </c>
      <c r="D30" s="365" t="s">
        <v>724</v>
      </c>
      <c r="E30" s="301">
        <v>91.300000000000011</v>
      </c>
      <c r="F30" s="301">
        <v>82.2</v>
      </c>
      <c r="G30" s="301">
        <f t="shared" si="1"/>
        <v>74</v>
      </c>
    </row>
    <row r="31" spans="1:7" x14ac:dyDescent="0.2">
      <c r="A31" s="368"/>
      <c r="B31" s="559" t="s">
        <v>725</v>
      </c>
      <c r="C31" s="564">
        <v>100100809</v>
      </c>
      <c r="D31" s="365" t="s">
        <v>726</v>
      </c>
      <c r="E31" s="301">
        <v>91.300000000000011</v>
      </c>
      <c r="F31" s="301">
        <v>82.2</v>
      </c>
      <c r="G31" s="301">
        <f t="shared" si="1"/>
        <v>74</v>
      </c>
    </row>
    <row r="32" spans="1:7" x14ac:dyDescent="0.2">
      <c r="A32" s="368"/>
      <c r="B32" s="559" t="s">
        <v>727</v>
      </c>
      <c r="C32" s="564">
        <v>100100565</v>
      </c>
      <c r="D32" s="365" t="s">
        <v>728</v>
      </c>
      <c r="E32" s="301">
        <v>82.7</v>
      </c>
      <c r="F32" s="301">
        <v>74.400000000000006</v>
      </c>
      <c r="G32" s="301">
        <v>67</v>
      </c>
    </row>
    <row r="33" spans="1:7" x14ac:dyDescent="0.2">
      <c r="A33" s="368"/>
      <c r="B33" s="559" t="s">
        <v>729</v>
      </c>
      <c r="C33" s="564">
        <v>100100566</v>
      </c>
      <c r="D33" s="365" t="s">
        <v>730</v>
      </c>
      <c r="E33" s="301">
        <v>82.7</v>
      </c>
      <c r="F33" s="301">
        <v>74.400000000000006</v>
      </c>
      <c r="G33" s="301">
        <v>67</v>
      </c>
    </row>
    <row r="34" spans="1:7" x14ac:dyDescent="0.2">
      <c r="A34" s="368"/>
      <c r="B34" s="559" t="s">
        <v>731</v>
      </c>
      <c r="C34" s="564">
        <v>100100761</v>
      </c>
      <c r="D34" s="365" t="s">
        <v>732</v>
      </c>
      <c r="E34" s="301">
        <v>82.7</v>
      </c>
      <c r="F34" s="301">
        <v>74.400000000000006</v>
      </c>
      <c r="G34" s="301">
        <v>67</v>
      </c>
    </row>
    <row r="35" spans="1:7" x14ac:dyDescent="0.2">
      <c r="A35" s="368"/>
      <c r="B35" s="559" t="s">
        <v>733</v>
      </c>
      <c r="C35" s="564">
        <v>100100607</v>
      </c>
      <c r="D35" s="365" t="s">
        <v>734</v>
      </c>
      <c r="E35" s="301">
        <v>82.7</v>
      </c>
      <c r="F35" s="301">
        <v>74.400000000000006</v>
      </c>
      <c r="G35" s="301">
        <v>67</v>
      </c>
    </row>
    <row r="36" spans="1:7" x14ac:dyDescent="0.2">
      <c r="A36" s="368"/>
      <c r="B36" s="559" t="s">
        <v>735</v>
      </c>
      <c r="C36" s="564">
        <v>100100810</v>
      </c>
      <c r="D36" s="365" t="s">
        <v>718</v>
      </c>
      <c r="E36" s="301">
        <v>82.7</v>
      </c>
      <c r="F36" s="301">
        <v>74.400000000000006</v>
      </c>
      <c r="G36" s="301">
        <v>67</v>
      </c>
    </row>
    <row r="37" spans="1:7" x14ac:dyDescent="0.2">
      <c r="A37" s="368"/>
      <c r="B37" s="559" t="s">
        <v>736</v>
      </c>
      <c r="C37" s="564">
        <v>100100567</v>
      </c>
      <c r="D37" s="365" t="s">
        <v>737</v>
      </c>
      <c r="E37" s="301">
        <v>91.300000000000011</v>
      </c>
      <c r="F37" s="301">
        <v>82.2</v>
      </c>
      <c r="G37" s="301">
        <v>74</v>
      </c>
    </row>
    <row r="38" spans="1:7" x14ac:dyDescent="0.2">
      <c r="A38" s="368"/>
      <c r="B38" s="559" t="s">
        <v>738</v>
      </c>
      <c r="C38" s="564">
        <v>100100568</v>
      </c>
      <c r="D38" s="365" t="s">
        <v>739</v>
      </c>
      <c r="E38" s="301">
        <v>91.300000000000011</v>
      </c>
      <c r="F38" s="301">
        <v>82.2</v>
      </c>
      <c r="G38" s="301">
        <v>74</v>
      </c>
    </row>
    <row r="39" spans="1:7" x14ac:dyDescent="0.2">
      <c r="A39" s="368"/>
      <c r="B39" s="559" t="s">
        <v>740</v>
      </c>
      <c r="C39" s="600">
        <v>100100845</v>
      </c>
      <c r="D39" s="365" t="s">
        <v>741</v>
      </c>
      <c r="E39" s="301">
        <v>91.300000000000011</v>
      </c>
      <c r="F39" s="301">
        <v>82.2</v>
      </c>
      <c r="G39" s="301">
        <v>74</v>
      </c>
    </row>
    <row r="40" spans="1:7" x14ac:dyDescent="0.2">
      <c r="A40" s="368"/>
      <c r="B40" s="601" t="s">
        <v>742</v>
      </c>
      <c r="C40" s="209">
        <v>100100818</v>
      </c>
      <c r="D40" s="885" t="s">
        <v>743</v>
      </c>
      <c r="E40" s="301">
        <v>91.300000000000011</v>
      </c>
      <c r="F40" s="301">
        <v>82.2</v>
      </c>
      <c r="G40" s="301">
        <v>74</v>
      </c>
    </row>
    <row r="41" spans="1:7" ht="16" customHeight="1" x14ac:dyDescent="0.2">
      <c r="A41" s="368"/>
      <c r="B41" s="599" t="s">
        <v>178</v>
      </c>
      <c r="C41" s="581" t="s">
        <v>138</v>
      </c>
      <c r="D41" s="582" t="s">
        <v>155</v>
      </c>
      <c r="E41" s="583">
        <v>0.15</v>
      </c>
      <c r="F41" s="583">
        <v>0.1</v>
      </c>
      <c r="G41" s="583">
        <v>0.05</v>
      </c>
    </row>
    <row r="42" spans="1:7" x14ac:dyDescent="0.2">
      <c r="A42" s="92"/>
      <c r="B42" s="365" t="s">
        <v>744</v>
      </c>
      <c r="C42" s="366">
        <v>600100182</v>
      </c>
      <c r="D42" s="315" t="s">
        <v>745</v>
      </c>
      <c r="E42" s="301">
        <v>86.4</v>
      </c>
      <c r="F42" s="301">
        <v>77.800000000000011</v>
      </c>
      <c r="G42" s="830">
        <v>70</v>
      </c>
    </row>
    <row r="43" spans="1:7" x14ac:dyDescent="0.2">
      <c r="A43" s="92"/>
      <c r="B43" s="365" t="s">
        <v>746</v>
      </c>
      <c r="C43" s="366">
        <v>600100313</v>
      </c>
      <c r="D43" s="315" t="s">
        <v>747</v>
      </c>
      <c r="E43" s="301">
        <v>91.300000000000011</v>
      </c>
      <c r="F43" s="301">
        <v>82.2</v>
      </c>
      <c r="G43" s="830">
        <v>74</v>
      </c>
    </row>
    <row r="44" spans="1:7" x14ac:dyDescent="0.2">
      <c r="A44" s="92"/>
      <c r="B44" s="365" t="s">
        <v>748</v>
      </c>
      <c r="C44" s="366">
        <v>600100284</v>
      </c>
      <c r="D44" s="315" t="s">
        <v>749</v>
      </c>
      <c r="E44" s="302">
        <v>106.2</v>
      </c>
      <c r="F44" s="302">
        <v>95.600000000000009</v>
      </c>
      <c r="G44" s="1123">
        <v>86</v>
      </c>
    </row>
    <row r="45" spans="1:7" x14ac:dyDescent="0.2">
      <c r="A45" s="368"/>
      <c r="B45" s="365" t="s">
        <v>750</v>
      </c>
      <c r="C45" s="366">
        <v>300100070</v>
      </c>
      <c r="D45" s="802" t="s">
        <v>751</v>
      </c>
      <c r="E45" s="1122">
        <v>27.1</v>
      </c>
      <c r="F45" s="1122">
        <v>24.4</v>
      </c>
      <c r="G45" s="1122">
        <v>22</v>
      </c>
    </row>
    <row r="46" spans="1:7" x14ac:dyDescent="0.2">
      <c r="A46" s="368"/>
      <c r="B46" s="365" t="s">
        <v>752</v>
      </c>
      <c r="C46" s="366">
        <v>300100060</v>
      </c>
      <c r="D46" s="802" t="s">
        <v>753</v>
      </c>
      <c r="E46" s="1122">
        <v>27.1</v>
      </c>
      <c r="F46" s="1122">
        <v>24.4</v>
      </c>
      <c r="G46" s="1122">
        <v>22</v>
      </c>
    </row>
    <row r="47" spans="1:7" x14ac:dyDescent="0.2">
      <c r="A47" s="368"/>
      <c r="B47" s="365" t="s">
        <v>754</v>
      </c>
      <c r="C47" s="366">
        <v>300100054</v>
      </c>
      <c r="D47" s="802" t="s">
        <v>755</v>
      </c>
      <c r="E47" s="1122">
        <v>27.1</v>
      </c>
      <c r="F47" s="1122">
        <v>24.4</v>
      </c>
      <c r="G47" s="1122">
        <v>22</v>
      </c>
    </row>
    <row r="48" spans="1:7" x14ac:dyDescent="0.2">
      <c r="A48" s="368"/>
      <c r="B48" s="365" t="s">
        <v>756</v>
      </c>
      <c r="C48" s="366">
        <v>300100055</v>
      </c>
      <c r="D48" s="802" t="s">
        <v>757</v>
      </c>
      <c r="E48" s="1122">
        <v>27.1</v>
      </c>
      <c r="F48" s="1122">
        <v>24.4</v>
      </c>
      <c r="G48" s="1122">
        <v>22</v>
      </c>
    </row>
    <row r="49" spans="1:7" ht="21" customHeight="1" x14ac:dyDescent="0.2">
      <c r="A49" s="836" t="s">
        <v>188</v>
      </c>
      <c r="B49" s="579"/>
      <c r="C49" s="579"/>
      <c r="D49" s="579"/>
      <c r="E49" s="579"/>
      <c r="F49" s="579"/>
      <c r="G49" s="579"/>
    </row>
    <row r="50" spans="1:7" ht="32.25" customHeight="1" x14ac:dyDescent="0.2">
      <c r="A50" s="580" t="s">
        <v>758</v>
      </c>
      <c r="B50" s="581" t="s">
        <v>137</v>
      </c>
      <c r="C50" s="581" t="s">
        <v>138</v>
      </c>
      <c r="D50" s="581" t="s">
        <v>155</v>
      </c>
      <c r="E50" s="583">
        <v>0.15</v>
      </c>
      <c r="F50" s="583">
        <v>0.1</v>
      </c>
      <c r="G50" s="583">
        <v>0.05</v>
      </c>
    </row>
    <row r="51" spans="1:7" x14ac:dyDescent="0.2">
      <c r="A51" s="590"/>
      <c r="B51" s="1341" t="s">
        <v>759</v>
      </c>
      <c r="C51" s="1342"/>
      <c r="D51" s="1342"/>
      <c r="E51" s="1342"/>
      <c r="F51" s="1342"/>
      <c r="G51" s="1343"/>
    </row>
    <row r="52" spans="1:7" ht="24" x14ac:dyDescent="0.2">
      <c r="A52" s="590"/>
      <c r="B52" s="22" t="s">
        <v>760</v>
      </c>
      <c r="C52" s="209">
        <v>100101024</v>
      </c>
      <c r="D52" s="23" t="s">
        <v>761</v>
      </c>
      <c r="E52" s="301">
        <v>116</v>
      </c>
      <c r="F52" s="301">
        <v>104.4</v>
      </c>
      <c r="G52" s="589">
        <v>94</v>
      </c>
    </row>
    <row r="53" spans="1:7" ht="24" x14ac:dyDescent="0.2">
      <c r="A53" s="590"/>
      <c r="B53" s="22" t="s">
        <v>762</v>
      </c>
      <c r="C53" s="209">
        <v>100101026</v>
      </c>
      <c r="D53" s="23" t="s">
        <v>763</v>
      </c>
      <c r="E53" s="301">
        <v>116</v>
      </c>
      <c r="F53" s="301">
        <v>104.4</v>
      </c>
      <c r="G53" s="589">
        <v>94</v>
      </c>
    </row>
    <row r="54" spans="1:7" ht="24" x14ac:dyDescent="0.2">
      <c r="A54" s="590"/>
      <c r="B54" s="22" t="s">
        <v>764</v>
      </c>
      <c r="C54" s="209">
        <v>100101051</v>
      </c>
      <c r="D54" s="23" t="s">
        <v>765</v>
      </c>
      <c r="E54" s="301">
        <v>116</v>
      </c>
      <c r="F54" s="301">
        <v>104.4</v>
      </c>
      <c r="G54" s="589">
        <v>94</v>
      </c>
    </row>
    <row r="55" spans="1:7" ht="24" x14ac:dyDescent="0.2">
      <c r="A55" s="590"/>
      <c r="B55" s="22" t="s">
        <v>766</v>
      </c>
      <c r="C55" s="209">
        <v>100101053</v>
      </c>
      <c r="D55" s="23" t="s">
        <v>767</v>
      </c>
      <c r="E55" s="301">
        <v>116</v>
      </c>
      <c r="F55" s="301">
        <v>104.4</v>
      </c>
      <c r="G55" s="589">
        <v>94</v>
      </c>
    </row>
    <row r="56" spans="1:7" ht="24" x14ac:dyDescent="0.2">
      <c r="A56" s="590"/>
      <c r="B56" s="22" t="s">
        <v>768</v>
      </c>
      <c r="C56" s="209">
        <v>100101025</v>
      </c>
      <c r="D56" s="23" t="s">
        <v>769</v>
      </c>
      <c r="E56" s="301">
        <v>137</v>
      </c>
      <c r="F56" s="301">
        <v>123.3</v>
      </c>
      <c r="G56" s="589">
        <v>111</v>
      </c>
    </row>
    <row r="57" spans="1:7" ht="24" x14ac:dyDescent="0.2">
      <c r="A57" s="590"/>
      <c r="B57" s="22" t="s">
        <v>770</v>
      </c>
      <c r="C57" s="209">
        <v>100101027</v>
      </c>
      <c r="D57" s="23" t="s">
        <v>771</v>
      </c>
      <c r="E57" s="301">
        <v>137</v>
      </c>
      <c r="F57" s="301">
        <v>123.3</v>
      </c>
      <c r="G57" s="589">
        <v>111</v>
      </c>
    </row>
    <row r="58" spans="1:7" ht="24" x14ac:dyDescent="0.2">
      <c r="A58" s="590"/>
      <c r="B58" s="22" t="s">
        <v>772</v>
      </c>
      <c r="C58" s="209">
        <v>100101052</v>
      </c>
      <c r="D58" s="23" t="s">
        <v>773</v>
      </c>
      <c r="E58" s="301">
        <v>137</v>
      </c>
      <c r="F58" s="301">
        <v>123.3</v>
      </c>
      <c r="G58" s="589">
        <v>111</v>
      </c>
    </row>
    <row r="59" spans="1:7" ht="24" x14ac:dyDescent="0.2">
      <c r="A59" s="590"/>
      <c r="B59" s="22" t="s">
        <v>774</v>
      </c>
      <c r="C59" s="209">
        <v>100101054</v>
      </c>
      <c r="D59" s="23" t="s">
        <v>775</v>
      </c>
      <c r="E59" s="301">
        <v>137</v>
      </c>
      <c r="F59" s="301">
        <v>123.3</v>
      </c>
      <c r="G59" s="589">
        <v>111</v>
      </c>
    </row>
    <row r="60" spans="1:7" x14ac:dyDescent="0.2">
      <c r="A60" s="590"/>
      <c r="B60" s="1344" t="s">
        <v>776</v>
      </c>
      <c r="C60" s="1345"/>
      <c r="D60" s="1345"/>
      <c r="E60" s="1345"/>
      <c r="F60" s="1345"/>
      <c r="G60" s="1346"/>
    </row>
    <row r="61" spans="1:7" ht="24" x14ac:dyDescent="0.2">
      <c r="A61" s="590"/>
      <c r="B61" s="22" t="s">
        <v>777</v>
      </c>
      <c r="C61" s="209">
        <v>100101272</v>
      </c>
      <c r="D61" s="23" t="s">
        <v>778</v>
      </c>
      <c r="E61" s="301">
        <v>154.30000000000001</v>
      </c>
      <c r="F61" s="301">
        <v>138.9</v>
      </c>
      <c r="G61" s="589">
        <v>125</v>
      </c>
    </row>
    <row r="62" spans="1:7" ht="24" x14ac:dyDescent="0.2">
      <c r="A62" s="590"/>
      <c r="B62" s="22" t="s">
        <v>779</v>
      </c>
      <c r="C62" s="209">
        <v>100101294</v>
      </c>
      <c r="D62" s="23" t="s">
        <v>780</v>
      </c>
      <c r="E62" s="301">
        <v>154.30000000000001</v>
      </c>
      <c r="F62" s="301">
        <v>138.9</v>
      </c>
      <c r="G62" s="589">
        <v>125</v>
      </c>
    </row>
    <row r="63" spans="1:7" ht="24" x14ac:dyDescent="0.2">
      <c r="A63" s="590"/>
      <c r="B63" s="22" t="s">
        <v>781</v>
      </c>
      <c r="C63" s="209">
        <v>100101312</v>
      </c>
      <c r="D63" s="23" t="s">
        <v>782</v>
      </c>
      <c r="E63" s="301">
        <v>154.30000000000001</v>
      </c>
      <c r="F63" s="301">
        <v>138.9</v>
      </c>
      <c r="G63" s="589">
        <v>125</v>
      </c>
    </row>
    <row r="64" spans="1:7" ht="24" x14ac:dyDescent="0.2">
      <c r="A64" s="590"/>
      <c r="B64" s="22" t="s">
        <v>783</v>
      </c>
      <c r="C64" s="209">
        <v>100101317</v>
      </c>
      <c r="D64" s="23" t="s">
        <v>784</v>
      </c>
      <c r="E64" s="301">
        <v>154.30000000000001</v>
      </c>
      <c r="F64" s="301">
        <v>138.9</v>
      </c>
      <c r="G64" s="589">
        <v>125</v>
      </c>
    </row>
    <row r="65" spans="1:7" ht="24" x14ac:dyDescent="0.2">
      <c r="A65" s="590"/>
      <c r="B65" s="22" t="s">
        <v>785</v>
      </c>
      <c r="C65" s="209">
        <v>100101318</v>
      </c>
      <c r="D65" s="23" t="s">
        <v>786</v>
      </c>
      <c r="E65" s="301">
        <v>175.3</v>
      </c>
      <c r="F65" s="301">
        <v>157.80000000000001</v>
      </c>
      <c r="G65" s="589">
        <v>142</v>
      </c>
    </row>
    <row r="66" spans="1:7" ht="24" x14ac:dyDescent="0.2">
      <c r="A66" s="590"/>
      <c r="B66" s="22" t="s">
        <v>787</v>
      </c>
      <c r="C66" s="209">
        <v>100101319</v>
      </c>
      <c r="D66" s="23" t="s">
        <v>788</v>
      </c>
      <c r="E66" s="301">
        <v>175.3</v>
      </c>
      <c r="F66" s="301">
        <v>157.80000000000001</v>
      </c>
      <c r="G66" s="589">
        <v>142</v>
      </c>
    </row>
    <row r="67" spans="1:7" ht="22.5" customHeight="1" x14ac:dyDescent="0.2">
      <c r="A67" s="590"/>
      <c r="B67" s="22" t="s">
        <v>789</v>
      </c>
      <c r="C67" s="209">
        <v>100101320</v>
      </c>
      <c r="D67" s="23" t="s">
        <v>790</v>
      </c>
      <c r="E67" s="301">
        <v>175.3</v>
      </c>
      <c r="F67" s="301">
        <v>157.80000000000001</v>
      </c>
      <c r="G67" s="589">
        <v>142</v>
      </c>
    </row>
    <row r="68" spans="1:7" ht="24" x14ac:dyDescent="0.2">
      <c r="A68" s="590"/>
      <c r="B68" s="22" t="s">
        <v>791</v>
      </c>
      <c r="C68" s="209">
        <v>100101321</v>
      </c>
      <c r="D68" s="23" t="s">
        <v>792</v>
      </c>
      <c r="E68" s="301">
        <v>175.3</v>
      </c>
      <c r="F68" s="301">
        <v>157.80000000000001</v>
      </c>
      <c r="G68" s="589">
        <v>142</v>
      </c>
    </row>
    <row r="69" spans="1:7" x14ac:dyDescent="0.2">
      <c r="A69" s="590"/>
      <c r="B69" s="704" t="s">
        <v>793</v>
      </c>
      <c r="C69" s="886" t="s">
        <v>138</v>
      </c>
      <c r="D69" s="886" t="s">
        <v>238</v>
      </c>
      <c r="E69" s="607"/>
      <c r="F69" s="602" t="s">
        <v>156</v>
      </c>
      <c r="G69" s="608"/>
    </row>
    <row r="70" spans="1:7" x14ac:dyDescent="0.2">
      <c r="A70" s="590"/>
      <c r="B70" s="27" t="s">
        <v>794</v>
      </c>
      <c r="C70" s="609" t="s">
        <v>135</v>
      </c>
      <c r="D70" s="445" t="s">
        <v>795</v>
      </c>
      <c r="E70" s="603"/>
      <c r="F70" s="604">
        <v>17</v>
      </c>
      <c r="G70" s="605"/>
    </row>
    <row r="71" spans="1:7" x14ac:dyDescent="0.2">
      <c r="A71" s="590"/>
      <c r="B71" s="704" t="s">
        <v>796</v>
      </c>
      <c r="C71" s="886" t="s">
        <v>138</v>
      </c>
      <c r="D71" s="886" t="s">
        <v>238</v>
      </c>
      <c r="E71" s="607"/>
      <c r="F71" s="602" t="s">
        <v>156</v>
      </c>
      <c r="G71" s="608"/>
    </row>
    <row r="72" spans="1:7" x14ac:dyDescent="0.2">
      <c r="A72" s="590"/>
      <c r="B72" s="27" t="s">
        <v>797</v>
      </c>
      <c r="C72" s="609">
        <v>100101032</v>
      </c>
      <c r="D72" s="445" t="s">
        <v>798</v>
      </c>
      <c r="E72" s="603"/>
      <c r="F72" s="604">
        <v>25</v>
      </c>
      <c r="G72" s="605"/>
    </row>
    <row r="73" spans="1:7" x14ac:dyDescent="0.2">
      <c r="A73" s="590"/>
      <c r="B73" s="437" t="s">
        <v>799</v>
      </c>
      <c r="C73" s="610">
        <v>100101042</v>
      </c>
      <c r="D73" s="438" t="s">
        <v>800</v>
      </c>
      <c r="E73" s="603"/>
      <c r="F73" s="604">
        <v>27</v>
      </c>
      <c r="G73" s="605"/>
    </row>
    <row r="74" spans="1:7" ht="21" customHeight="1" x14ac:dyDescent="0.2">
      <c r="A74" s="579" t="s">
        <v>188</v>
      </c>
      <c r="B74" s="579"/>
      <c r="C74" s="579"/>
      <c r="D74" s="579"/>
      <c r="E74" s="579"/>
      <c r="F74" s="579"/>
      <c r="G74" s="579"/>
    </row>
    <row r="75" spans="1:7" ht="33" customHeight="1" x14ac:dyDescent="0.2">
      <c r="A75" s="580" t="s">
        <v>801</v>
      </c>
      <c r="B75" s="581" t="s">
        <v>137</v>
      </c>
      <c r="C75" s="581" t="s">
        <v>138</v>
      </c>
      <c r="D75" s="581" t="s">
        <v>155</v>
      </c>
      <c r="E75" s="583">
        <v>0.15</v>
      </c>
      <c r="F75" s="583">
        <v>0.1</v>
      </c>
      <c r="G75" s="583">
        <v>0.05</v>
      </c>
    </row>
    <row r="76" spans="1:7" ht="36" customHeight="1" x14ac:dyDescent="0.2">
      <c r="A76" s="887" t="s">
        <v>135</v>
      </c>
      <c r="B76" s="365" t="str">
        <f>[1]Accessories!B298</f>
        <v>WG 3DX16.5LX14W WHT</v>
      </c>
      <c r="C76" s="366" t="str">
        <f>[1]Accessories!C298</f>
        <v>300400012-001</v>
      </c>
      <c r="D76" s="315" t="str">
        <f>[1]Accessories!D298</f>
        <v>wireguard, 3"D X 16.5"L X 14"W, white (FRMC wall, STX wall, QR wall, CRVC recessed wall, LC1 wall, NYCSTX wall, NYCEST wall, PXA wall, PX wall, ATXRE wall)</v>
      </c>
      <c r="E76" s="301">
        <v>56.800000000000004</v>
      </c>
      <c r="F76" s="301">
        <v>51.1</v>
      </c>
      <c r="G76" s="589">
        <f>[1]Accessories!G298</f>
        <v>46</v>
      </c>
    </row>
    <row r="77" spans="1:7" ht="37.5" customHeight="1" x14ac:dyDescent="0.2">
      <c r="A77" s="887" t="s">
        <v>135</v>
      </c>
      <c r="B77" s="365" t="str">
        <f>[1]Accessories!B299</f>
        <v>WG 6DX16.5LX14W WHT</v>
      </c>
      <c r="C77" s="366" t="str">
        <f>[1]Accessories!C299</f>
        <v>300400013-001</v>
      </c>
      <c r="D77" s="315" t="str">
        <f>[1]Accessories!D299</f>
        <v>wireguard, 6"D X 16.5"L X 14"W, white (OL2 surface wall, CRV recessed wall, ESL surface, EVR wall, FTZC wall, VE wall, FTZ wall, VST MINI wall, VSTM wall, PCHA wall, EPX wall, EPC wall)</v>
      </c>
      <c r="E77" s="301">
        <v>71.600000000000009</v>
      </c>
      <c r="F77" s="301">
        <v>64.400000000000006</v>
      </c>
      <c r="G77" s="589">
        <f>[1]Accessories!G299</f>
        <v>58</v>
      </c>
    </row>
    <row r="78" spans="1:7" ht="30" customHeight="1" x14ac:dyDescent="0.2">
      <c r="A78" s="887" t="s">
        <v>135</v>
      </c>
      <c r="B78" s="365" t="str">
        <f>[1]Accessories!B303</f>
        <v>WG 4.5DX19.5LX13W WHT</v>
      </c>
      <c r="C78" s="366" t="str">
        <f>[1]Accessories!C303</f>
        <v>300400025-001</v>
      </c>
      <c r="D78" s="315" t="str">
        <f>[1]Accessories!D303</f>
        <v>wireguard, 4.5"D X 19.5"L X 13"W, white (ATX wall, ATXSWCT wall, STXSWCT wall, CRVC surface wall)</v>
      </c>
      <c r="E78" s="301">
        <v>55.6</v>
      </c>
      <c r="F78" s="301">
        <v>50</v>
      </c>
      <c r="G78" s="589">
        <f>[1]Accessories!G303</f>
        <v>45</v>
      </c>
    </row>
    <row r="79" spans="1:7" x14ac:dyDescent="0.2">
      <c r="A79" s="888" t="s">
        <v>188</v>
      </c>
      <c r="B79" s="889"/>
      <c r="C79" s="890"/>
      <c r="D79" s="890"/>
      <c r="E79" s="890"/>
      <c r="F79" s="890"/>
      <c r="G79" s="890"/>
    </row>
    <row r="80" spans="1:7" x14ac:dyDescent="0.2">
      <c r="A80" s="888"/>
      <c r="B80" s="889"/>
      <c r="C80" s="890"/>
      <c r="D80" s="890"/>
      <c r="E80" s="890"/>
      <c r="F80" s="890"/>
      <c r="G80" s="890"/>
    </row>
    <row r="81" spans="1:7" x14ac:dyDescent="0.2">
      <c r="A81" s="587" t="s">
        <v>276</v>
      </c>
      <c r="B81" s="44"/>
      <c r="C81" s="44"/>
      <c r="D81" s="44"/>
      <c r="E81" s="44"/>
      <c r="F81" s="44"/>
      <c r="G81" s="44"/>
    </row>
    <row r="82" spans="1:7" x14ac:dyDescent="0.2">
      <c r="A82" s="44"/>
      <c r="B82" s="44"/>
      <c r="C82" s="44"/>
      <c r="D82" s="44"/>
      <c r="E82" s="44"/>
      <c r="F82" s="44"/>
      <c r="G82" s="44"/>
    </row>
    <row r="83" spans="1:7" x14ac:dyDescent="0.2">
      <c r="A83" s="44"/>
      <c r="B83" s="44"/>
      <c r="C83" s="44"/>
      <c r="D83" s="44"/>
      <c r="E83" s="44"/>
      <c r="F83" s="44"/>
      <c r="G83" s="44"/>
    </row>
    <row r="84" spans="1:7" x14ac:dyDescent="0.2">
      <c r="B84" s="43" t="s">
        <v>802</v>
      </c>
    </row>
  </sheetData>
  <mergeCells count="3">
    <mergeCell ref="B3:G3"/>
    <mergeCell ref="B51:G51"/>
    <mergeCell ref="B60:G60"/>
  </mergeCells>
  <hyperlinks>
    <hyperlink ref="A81" location="Index!A1" display="Return to Index" xr:uid="{78D2A6D6-BFF1-0D48-981A-01286E10F9ED}"/>
    <hyperlink ref="A49:G49" r:id="rId1" display="Link to Beghelli Web Page" xr:uid="{199971D2-AFAB-EA4E-BB54-63A7BEA7541B}"/>
    <hyperlink ref="A74:G74" r:id="rId2" display="Link to Beghelli Web Page" xr:uid="{53808B90-11DE-024B-BD98-83D35B558AE8}"/>
    <hyperlink ref="A79" r:id="rId3" xr:uid="{FFBA53B5-339B-E24E-B4EA-530D14A75DC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F42-AC36-3144-9B45-6060472DC154}">
  <sheetPr>
    <tabColor rgb="FF00B0F0"/>
  </sheetPr>
  <dimension ref="A1:G184"/>
  <sheetViews>
    <sheetView topLeftCell="A167" zoomScale="200" workbookViewId="0">
      <selection activeCell="A182" sqref="A182"/>
    </sheetView>
  </sheetViews>
  <sheetFormatPr baseColWidth="10" defaultColWidth="10.83203125" defaultRowHeight="16" x14ac:dyDescent="0.2"/>
  <cols>
    <col min="1" max="1" width="13.6640625" style="43" customWidth="1"/>
    <col min="2" max="2" width="23.83203125" style="43" customWidth="1"/>
    <col min="3" max="3" width="12.5" style="43" customWidth="1"/>
    <col min="4" max="4" width="49.6640625" style="43" customWidth="1"/>
    <col min="5" max="7" width="10.83203125" style="895"/>
    <col min="8" max="16384" width="10.83203125" style="43"/>
  </cols>
  <sheetData>
    <row r="1" spans="1:7" ht="29" customHeight="1" x14ac:dyDescent="0.2">
      <c r="A1" s="436" t="s">
        <v>803</v>
      </c>
      <c r="B1" s="598"/>
      <c r="C1" s="598"/>
      <c r="D1" s="598"/>
      <c r="E1" s="598"/>
      <c r="F1" s="598"/>
      <c r="G1" s="598"/>
    </row>
    <row r="2" spans="1:7" ht="27.75" customHeight="1" x14ac:dyDescent="0.2">
      <c r="A2" s="423" t="s">
        <v>22</v>
      </c>
      <c r="B2" s="581" t="s">
        <v>137</v>
      </c>
      <c r="C2" s="581" t="s">
        <v>138</v>
      </c>
      <c r="D2" s="582" t="s">
        <v>139</v>
      </c>
      <c r="E2" s="583">
        <v>0.15</v>
      </c>
      <c r="F2" s="583">
        <v>0.1</v>
      </c>
      <c r="G2" s="583">
        <v>0.05</v>
      </c>
    </row>
    <row r="3" spans="1:7" x14ac:dyDescent="0.2">
      <c r="A3" s="64"/>
      <c r="B3" s="1338" t="s">
        <v>804</v>
      </c>
      <c r="C3" s="1339"/>
      <c r="D3" s="1339"/>
      <c r="E3" s="1339"/>
      <c r="F3" s="1339"/>
      <c r="G3" s="1340"/>
    </row>
    <row r="4" spans="1:7" x14ac:dyDescent="0.2">
      <c r="A4" s="64"/>
      <c r="B4" s="315" t="s">
        <v>805</v>
      </c>
      <c r="C4" s="896" t="s">
        <v>806</v>
      </c>
      <c r="D4" s="315" t="s">
        <v>807</v>
      </c>
      <c r="E4" s="301">
        <v>150.70000000000002</v>
      </c>
      <c r="F4" s="301">
        <v>135.6</v>
      </c>
      <c r="G4" s="301">
        <v>122</v>
      </c>
    </row>
    <row r="5" spans="1:7" x14ac:dyDescent="0.2">
      <c r="A5" s="64"/>
      <c r="B5" s="315" t="s">
        <v>808</v>
      </c>
      <c r="C5" s="896" t="s">
        <v>809</v>
      </c>
      <c r="D5" s="315" t="s">
        <v>810</v>
      </c>
      <c r="E5" s="301">
        <v>150.70000000000002</v>
      </c>
      <c r="F5" s="301">
        <v>135.6</v>
      </c>
      <c r="G5" s="301">
        <v>122</v>
      </c>
    </row>
    <row r="6" spans="1:7" x14ac:dyDescent="0.2">
      <c r="A6" s="64"/>
      <c r="B6" s="315" t="s">
        <v>811</v>
      </c>
      <c r="C6" s="896" t="s">
        <v>812</v>
      </c>
      <c r="D6" s="315" t="s">
        <v>813</v>
      </c>
      <c r="E6" s="301">
        <v>150.70000000000002</v>
      </c>
      <c r="F6" s="301">
        <v>135.6</v>
      </c>
      <c r="G6" s="301">
        <v>122</v>
      </c>
    </row>
    <row r="7" spans="1:7" x14ac:dyDescent="0.2">
      <c r="A7" s="64"/>
      <c r="B7" s="315" t="s">
        <v>814</v>
      </c>
      <c r="C7" s="896" t="s">
        <v>815</v>
      </c>
      <c r="D7" s="315" t="s">
        <v>816</v>
      </c>
      <c r="E7" s="301">
        <v>150.70000000000002</v>
      </c>
      <c r="F7" s="301">
        <v>135.6</v>
      </c>
      <c r="G7" s="301">
        <v>122</v>
      </c>
    </row>
    <row r="8" spans="1:7" x14ac:dyDescent="0.2">
      <c r="A8" s="64"/>
      <c r="B8" s="315" t="s">
        <v>817</v>
      </c>
      <c r="C8" s="896" t="s">
        <v>818</v>
      </c>
      <c r="D8" s="315" t="s">
        <v>819</v>
      </c>
      <c r="E8" s="301">
        <v>166.70000000000002</v>
      </c>
      <c r="F8" s="301">
        <v>150</v>
      </c>
      <c r="G8" s="301">
        <v>135</v>
      </c>
    </row>
    <row r="9" spans="1:7" x14ac:dyDescent="0.2">
      <c r="A9" s="64"/>
      <c r="B9" s="315" t="s">
        <v>820</v>
      </c>
      <c r="C9" s="896"/>
      <c r="D9" s="315" t="s">
        <v>821</v>
      </c>
      <c r="E9" s="301">
        <v>166.70000000000002</v>
      </c>
      <c r="F9" s="301">
        <v>150</v>
      </c>
      <c r="G9" s="301">
        <v>135</v>
      </c>
    </row>
    <row r="10" spans="1:7" x14ac:dyDescent="0.2">
      <c r="A10" s="64"/>
      <c r="B10" s="315" t="s">
        <v>822</v>
      </c>
      <c r="C10" s="896" t="s">
        <v>823</v>
      </c>
      <c r="D10" s="315" t="s">
        <v>824</v>
      </c>
      <c r="E10" s="301">
        <v>150.70000000000002</v>
      </c>
      <c r="F10" s="301">
        <v>135.6</v>
      </c>
      <c r="G10" s="301">
        <v>122</v>
      </c>
    </row>
    <row r="11" spans="1:7" x14ac:dyDescent="0.2">
      <c r="A11" s="88"/>
      <c r="B11" s="315" t="s">
        <v>825</v>
      </c>
      <c r="C11" s="896" t="s">
        <v>826</v>
      </c>
      <c r="D11" s="315" t="s">
        <v>827</v>
      </c>
      <c r="E11" s="301">
        <v>150.70000000000002</v>
      </c>
      <c r="F11" s="301">
        <v>135.6</v>
      </c>
      <c r="G11" s="301">
        <v>122</v>
      </c>
    </row>
    <row r="12" spans="1:7" x14ac:dyDescent="0.2">
      <c r="A12" s="64"/>
      <c r="B12" s="315" t="s">
        <v>828</v>
      </c>
      <c r="C12" s="896" t="s">
        <v>829</v>
      </c>
      <c r="D12" s="315" t="s">
        <v>830</v>
      </c>
      <c r="E12" s="301">
        <v>150.70000000000002</v>
      </c>
      <c r="F12" s="301">
        <v>135.6</v>
      </c>
      <c r="G12" s="301">
        <v>122</v>
      </c>
    </row>
    <row r="13" spans="1:7" x14ac:dyDescent="0.2">
      <c r="A13" s="88"/>
      <c r="B13" s="315" t="s">
        <v>831</v>
      </c>
      <c r="C13" s="896" t="s">
        <v>832</v>
      </c>
      <c r="D13" s="315" t="s">
        <v>833</v>
      </c>
      <c r="E13" s="301">
        <v>150.70000000000002</v>
      </c>
      <c r="F13" s="301">
        <v>135.6</v>
      </c>
      <c r="G13" s="301">
        <v>122</v>
      </c>
    </row>
    <row r="14" spans="1:7" x14ac:dyDescent="0.2">
      <c r="A14" s="118"/>
      <c r="B14" s="565" t="s">
        <v>834</v>
      </c>
      <c r="C14" s="897" t="s">
        <v>835</v>
      </c>
      <c r="D14" s="565" t="s">
        <v>836</v>
      </c>
      <c r="E14" s="301">
        <v>166.70000000000002</v>
      </c>
      <c r="F14" s="301">
        <v>150</v>
      </c>
      <c r="G14" s="301">
        <v>135</v>
      </c>
    </row>
    <row r="15" spans="1:7" x14ac:dyDescent="0.2">
      <c r="A15" s="64"/>
      <c r="B15" s="315" t="s">
        <v>837</v>
      </c>
      <c r="C15" s="896" t="s">
        <v>838</v>
      </c>
      <c r="D15" s="315" t="s">
        <v>839</v>
      </c>
      <c r="E15" s="301">
        <v>166.70000000000002</v>
      </c>
      <c r="F15" s="301">
        <v>150</v>
      </c>
      <c r="G15" s="301">
        <v>135</v>
      </c>
    </row>
    <row r="16" spans="1:7" x14ac:dyDescent="0.2">
      <c r="A16" s="64"/>
      <c r="B16" s="1347" t="s">
        <v>840</v>
      </c>
      <c r="C16" s="1348"/>
      <c r="D16" s="1348"/>
      <c r="E16" s="1348"/>
      <c r="F16" s="1348"/>
      <c r="G16" s="1349"/>
    </row>
    <row r="17" spans="1:7" x14ac:dyDescent="0.2">
      <c r="A17" s="64"/>
      <c r="B17" s="315" t="s">
        <v>841</v>
      </c>
      <c r="C17" s="896" t="s">
        <v>842</v>
      </c>
      <c r="D17" s="315" t="s">
        <v>843</v>
      </c>
      <c r="E17" s="301">
        <v>172.9</v>
      </c>
      <c r="F17" s="301">
        <v>155.60000000000002</v>
      </c>
      <c r="G17" s="301">
        <v>140</v>
      </c>
    </row>
    <row r="18" spans="1:7" x14ac:dyDescent="0.2">
      <c r="A18" s="64"/>
      <c r="B18" s="315" t="s">
        <v>844</v>
      </c>
      <c r="C18" s="896" t="s">
        <v>845</v>
      </c>
      <c r="D18" s="315" t="s">
        <v>846</v>
      </c>
      <c r="E18" s="301">
        <v>172.9</v>
      </c>
      <c r="F18" s="301">
        <v>155.60000000000002</v>
      </c>
      <c r="G18" s="301">
        <v>140</v>
      </c>
    </row>
    <row r="19" spans="1:7" x14ac:dyDescent="0.2">
      <c r="A19" s="64"/>
      <c r="B19" s="315" t="s">
        <v>847</v>
      </c>
      <c r="C19" s="896" t="s">
        <v>848</v>
      </c>
      <c r="D19" s="315" t="s">
        <v>849</v>
      </c>
      <c r="E19" s="301">
        <v>181.4</v>
      </c>
      <c r="F19" s="301">
        <v>163.30000000000001</v>
      </c>
      <c r="G19" s="301">
        <v>147</v>
      </c>
    </row>
    <row r="20" spans="1:7" x14ac:dyDescent="0.2">
      <c r="A20" s="64"/>
      <c r="B20" s="315" t="s">
        <v>850</v>
      </c>
      <c r="C20" s="896" t="s">
        <v>851</v>
      </c>
      <c r="D20" s="315" t="s">
        <v>852</v>
      </c>
      <c r="E20" s="301">
        <v>181.4</v>
      </c>
      <c r="F20" s="301">
        <v>163.30000000000001</v>
      </c>
      <c r="G20" s="301">
        <v>147</v>
      </c>
    </row>
    <row r="21" spans="1:7" x14ac:dyDescent="0.2">
      <c r="A21" s="64"/>
      <c r="B21" s="315" t="s">
        <v>853</v>
      </c>
      <c r="C21" s="896" t="s">
        <v>854</v>
      </c>
      <c r="D21" s="315" t="s">
        <v>855</v>
      </c>
      <c r="E21" s="301">
        <v>172.9</v>
      </c>
      <c r="F21" s="301">
        <v>155.60000000000002</v>
      </c>
      <c r="G21" s="301">
        <v>140</v>
      </c>
    </row>
    <row r="22" spans="1:7" x14ac:dyDescent="0.2">
      <c r="A22" s="64"/>
      <c r="B22" s="315" t="s">
        <v>856</v>
      </c>
      <c r="C22" s="896" t="s">
        <v>857</v>
      </c>
      <c r="D22" s="315" t="s">
        <v>858</v>
      </c>
      <c r="E22" s="301">
        <v>172.9</v>
      </c>
      <c r="F22" s="301">
        <v>155.60000000000002</v>
      </c>
      <c r="G22" s="301">
        <v>140</v>
      </c>
    </row>
    <row r="23" spans="1:7" x14ac:dyDescent="0.2">
      <c r="A23" s="118"/>
      <c r="B23" s="565" t="s">
        <v>859</v>
      </c>
      <c r="C23" s="897" t="s">
        <v>860</v>
      </c>
      <c r="D23" s="565" t="s">
        <v>861</v>
      </c>
      <c r="E23" s="301">
        <v>181.4</v>
      </c>
      <c r="F23" s="301">
        <v>163.30000000000001</v>
      </c>
      <c r="G23" s="301">
        <v>147</v>
      </c>
    </row>
    <row r="24" spans="1:7" x14ac:dyDescent="0.2">
      <c r="A24" s="88"/>
      <c r="B24" s="315" t="s">
        <v>862</v>
      </c>
      <c r="C24" s="896" t="s">
        <v>863</v>
      </c>
      <c r="D24" s="315" t="s">
        <v>864</v>
      </c>
      <c r="E24" s="301">
        <v>181.4</v>
      </c>
      <c r="F24" s="301">
        <v>163.30000000000001</v>
      </c>
      <c r="G24" s="301">
        <v>147</v>
      </c>
    </row>
    <row r="25" spans="1:7" x14ac:dyDescent="0.2">
      <c r="A25" s="64"/>
      <c r="B25" s="1347" t="s">
        <v>865</v>
      </c>
      <c r="C25" s="1348"/>
      <c r="D25" s="1348"/>
      <c r="E25" s="1348"/>
      <c r="F25" s="1348"/>
      <c r="G25" s="1349"/>
    </row>
    <row r="26" spans="1:7" x14ac:dyDescent="0.2">
      <c r="A26" s="64"/>
      <c r="B26" s="315" t="s">
        <v>866</v>
      </c>
      <c r="C26" s="896" t="s">
        <v>867</v>
      </c>
      <c r="D26" s="315" t="s">
        <v>868</v>
      </c>
      <c r="E26" s="301">
        <v>167.9</v>
      </c>
      <c r="F26" s="301">
        <v>151.1</v>
      </c>
      <c r="G26" s="301">
        <v>136</v>
      </c>
    </row>
    <row r="27" spans="1:7" x14ac:dyDescent="0.2">
      <c r="A27" s="64"/>
      <c r="B27" s="315" t="s">
        <v>869</v>
      </c>
      <c r="C27" s="896" t="s">
        <v>870</v>
      </c>
      <c r="D27" s="315" t="s">
        <v>871</v>
      </c>
      <c r="E27" s="301">
        <v>167.9</v>
      </c>
      <c r="F27" s="301">
        <v>151.1</v>
      </c>
      <c r="G27" s="301">
        <v>136</v>
      </c>
    </row>
    <row r="28" spans="1:7" x14ac:dyDescent="0.2">
      <c r="A28" s="64"/>
      <c r="B28" s="315" t="s">
        <v>872</v>
      </c>
      <c r="C28" s="896" t="s">
        <v>873</v>
      </c>
      <c r="D28" s="315" t="s">
        <v>874</v>
      </c>
      <c r="E28" s="301">
        <v>167.9</v>
      </c>
      <c r="F28" s="301">
        <v>151.1</v>
      </c>
      <c r="G28" s="301">
        <v>136</v>
      </c>
    </row>
    <row r="29" spans="1:7" x14ac:dyDescent="0.2">
      <c r="A29" s="64"/>
      <c r="B29" s="315" t="s">
        <v>875</v>
      </c>
      <c r="C29" s="896" t="s">
        <v>876</v>
      </c>
      <c r="D29" s="315" t="s">
        <v>877</v>
      </c>
      <c r="E29" s="301">
        <v>167.9</v>
      </c>
      <c r="F29" s="301">
        <v>151.1</v>
      </c>
      <c r="G29" s="301">
        <v>136</v>
      </c>
    </row>
    <row r="30" spans="1:7" x14ac:dyDescent="0.2">
      <c r="A30" s="64"/>
      <c r="B30" s="315" t="s">
        <v>878</v>
      </c>
      <c r="C30" s="896" t="s">
        <v>879</v>
      </c>
      <c r="D30" s="315" t="s">
        <v>880</v>
      </c>
      <c r="E30" s="301">
        <v>184</v>
      </c>
      <c r="F30" s="301">
        <v>165.60000000000002</v>
      </c>
      <c r="G30" s="301">
        <v>149</v>
      </c>
    </row>
    <row r="31" spans="1:7" x14ac:dyDescent="0.2">
      <c r="A31" s="64"/>
      <c r="B31" s="315" t="s">
        <v>881</v>
      </c>
      <c r="C31" s="896" t="s">
        <v>882</v>
      </c>
      <c r="D31" s="315" t="s">
        <v>883</v>
      </c>
      <c r="E31" s="301">
        <v>184</v>
      </c>
      <c r="F31" s="301">
        <v>165.60000000000002</v>
      </c>
      <c r="G31" s="301">
        <v>149</v>
      </c>
    </row>
    <row r="32" spans="1:7" x14ac:dyDescent="0.2">
      <c r="A32" s="64"/>
      <c r="B32" s="315" t="s">
        <v>884</v>
      </c>
      <c r="C32" s="896" t="s">
        <v>885</v>
      </c>
      <c r="D32" s="315" t="s">
        <v>886</v>
      </c>
      <c r="E32" s="301">
        <v>167.9</v>
      </c>
      <c r="F32" s="301">
        <v>151.1</v>
      </c>
      <c r="G32" s="301">
        <v>136</v>
      </c>
    </row>
    <row r="33" spans="1:7" x14ac:dyDescent="0.2">
      <c r="A33" s="64"/>
      <c r="B33" s="315" t="s">
        <v>887</v>
      </c>
      <c r="C33" s="896" t="s">
        <v>888</v>
      </c>
      <c r="D33" s="315" t="s">
        <v>889</v>
      </c>
      <c r="E33" s="301">
        <v>167.9</v>
      </c>
      <c r="F33" s="301">
        <v>151.1</v>
      </c>
      <c r="G33" s="301">
        <v>136</v>
      </c>
    </row>
    <row r="34" spans="1:7" x14ac:dyDescent="0.2">
      <c r="A34" s="64"/>
      <c r="B34" s="315" t="s">
        <v>890</v>
      </c>
      <c r="C34" s="896" t="s">
        <v>891</v>
      </c>
      <c r="D34" s="315" t="s">
        <v>892</v>
      </c>
      <c r="E34" s="301">
        <v>167.9</v>
      </c>
      <c r="F34" s="301">
        <v>151.1</v>
      </c>
      <c r="G34" s="301">
        <v>136</v>
      </c>
    </row>
    <row r="35" spans="1:7" x14ac:dyDescent="0.2">
      <c r="A35" s="64"/>
      <c r="B35" s="315" t="s">
        <v>893</v>
      </c>
      <c r="C35" s="896" t="s">
        <v>894</v>
      </c>
      <c r="D35" s="315" t="s">
        <v>895</v>
      </c>
      <c r="E35" s="301">
        <v>167.9</v>
      </c>
      <c r="F35" s="301">
        <v>151.1</v>
      </c>
      <c r="G35" s="301">
        <v>136</v>
      </c>
    </row>
    <row r="36" spans="1:7" x14ac:dyDescent="0.2">
      <c r="A36" s="64"/>
      <c r="B36" s="315" t="s">
        <v>896</v>
      </c>
      <c r="C36" s="896" t="s">
        <v>897</v>
      </c>
      <c r="D36" s="315" t="s">
        <v>898</v>
      </c>
      <c r="E36" s="301">
        <v>184</v>
      </c>
      <c r="F36" s="301">
        <v>165.60000000000002</v>
      </c>
      <c r="G36" s="301">
        <v>149</v>
      </c>
    </row>
    <row r="37" spans="1:7" x14ac:dyDescent="0.2">
      <c r="A37" s="64"/>
      <c r="B37" s="315" t="s">
        <v>899</v>
      </c>
      <c r="C37" s="896" t="s">
        <v>900</v>
      </c>
      <c r="D37" s="315" t="s">
        <v>901</v>
      </c>
      <c r="E37" s="301">
        <v>184</v>
      </c>
      <c r="F37" s="301">
        <v>165.60000000000002</v>
      </c>
      <c r="G37" s="301">
        <v>149</v>
      </c>
    </row>
    <row r="38" spans="1:7" x14ac:dyDescent="0.2">
      <c r="A38" s="64"/>
      <c r="B38" s="1347" t="s">
        <v>902</v>
      </c>
      <c r="C38" s="1348"/>
      <c r="D38" s="1348"/>
      <c r="E38" s="1348"/>
      <c r="F38" s="1348"/>
      <c r="G38" s="1349"/>
    </row>
    <row r="39" spans="1:7" x14ac:dyDescent="0.2">
      <c r="A39" s="64"/>
      <c r="B39" s="315" t="s">
        <v>903</v>
      </c>
      <c r="C39" s="896" t="s">
        <v>904</v>
      </c>
      <c r="D39" s="315" t="s">
        <v>905</v>
      </c>
      <c r="E39" s="301">
        <v>182.70000000000002</v>
      </c>
      <c r="F39" s="301">
        <v>164.4</v>
      </c>
      <c r="G39" s="301">
        <v>148</v>
      </c>
    </row>
    <row r="40" spans="1:7" x14ac:dyDescent="0.2">
      <c r="A40" s="64"/>
      <c r="B40" s="315" t="s">
        <v>906</v>
      </c>
      <c r="C40" s="896" t="s">
        <v>907</v>
      </c>
      <c r="D40" s="315" t="s">
        <v>908</v>
      </c>
      <c r="E40" s="301">
        <v>182.70000000000002</v>
      </c>
      <c r="F40" s="301">
        <v>164.4</v>
      </c>
      <c r="G40" s="301">
        <v>148</v>
      </c>
    </row>
    <row r="41" spans="1:7" x14ac:dyDescent="0.2">
      <c r="A41" s="64"/>
      <c r="B41" s="315" t="s">
        <v>909</v>
      </c>
      <c r="C41" s="896" t="s">
        <v>910</v>
      </c>
      <c r="D41" s="315" t="s">
        <v>911</v>
      </c>
      <c r="E41" s="301">
        <v>198.8</v>
      </c>
      <c r="F41" s="301">
        <v>178.9</v>
      </c>
      <c r="G41" s="301">
        <v>161</v>
      </c>
    </row>
    <row r="42" spans="1:7" x14ac:dyDescent="0.2">
      <c r="A42" s="64"/>
      <c r="B42" s="315" t="s">
        <v>912</v>
      </c>
      <c r="C42" s="896" t="s">
        <v>913</v>
      </c>
      <c r="D42" s="315" t="s">
        <v>914</v>
      </c>
      <c r="E42" s="301">
        <v>198.8</v>
      </c>
      <c r="F42" s="301">
        <v>178.9</v>
      </c>
      <c r="G42" s="301">
        <v>161</v>
      </c>
    </row>
    <row r="43" spans="1:7" x14ac:dyDescent="0.2">
      <c r="A43" s="64"/>
      <c r="B43" s="315" t="s">
        <v>915</v>
      </c>
      <c r="C43" s="896" t="s">
        <v>916</v>
      </c>
      <c r="D43" s="315" t="s">
        <v>917</v>
      </c>
      <c r="E43" s="301">
        <v>182.70000000000002</v>
      </c>
      <c r="F43" s="301">
        <v>164.4</v>
      </c>
      <c r="G43" s="301">
        <v>148</v>
      </c>
    </row>
    <row r="44" spans="1:7" x14ac:dyDescent="0.2">
      <c r="A44" s="64"/>
      <c r="B44" s="315" t="s">
        <v>918</v>
      </c>
      <c r="C44" s="896" t="s">
        <v>919</v>
      </c>
      <c r="D44" s="315" t="s">
        <v>920</v>
      </c>
      <c r="E44" s="301">
        <v>182.70000000000002</v>
      </c>
      <c r="F44" s="301">
        <v>164.4</v>
      </c>
      <c r="G44" s="301">
        <v>148</v>
      </c>
    </row>
    <row r="45" spans="1:7" x14ac:dyDescent="0.2">
      <c r="A45" s="64"/>
      <c r="B45" s="315" t="s">
        <v>921</v>
      </c>
      <c r="C45" s="896" t="s">
        <v>922</v>
      </c>
      <c r="D45" s="315" t="s">
        <v>923</v>
      </c>
      <c r="E45" s="301">
        <v>198.8</v>
      </c>
      <c r="F45" s="301">
        <v>178.9</v>
      </c>
      <c r="G45" s="301">
        <v>161</v>
      </c>
    </row>
    <row r="46" spans="1:7" x14ac:dyDescent="0.2">
      <c r="A46" s="88"/>
      <c r="B46" s="315" t="s">
        <v>924</v>
      </c>
      <c r="C46" s="896" t="s">
        <v>925</v>
      </c>
      <c r="D46" s="315" t="s">
        <v>926</v>
      </c>
      <c r="E46" s="301">
        <v>198.8</v>
      </c>
      <c r="F46" s="301">
        <v>178.9</v>
      </c>
      <c r="G46" s="301">
        <v>161</v>
      </c>
    </row>
    <row r="47" spans="1:7" x14ac:dyDescent="0.2">
      <c r="A47" s="64"/>
      <c r="B47" s="567" t="s">
        <v>154</v>
      </c>
      <c r="C47" s="568"/>
      <c r="D47" s="569" t="s">
        <v>155</v>
      </c>
      <c r="E47" s="570"/>
      <c r="F47" s="562" t="s">
        <v>156</v>
      </c>
      <c r="G47" s="563"/>
    </row>
    <row r="48" spans="1:7" x14ac:dyDescent="0.2">
      <c r="A48" s="71"/>
      <c r="B48" s="365" t="s">
        <v>157</v>
      </c>
      <c r="C48" s="366"/>
      <c r="D48" s="315" t="s">
        <v>158</v>
      </c>
      <c r="E48" s="571"/>
      <c r="F48" s="572">
        <v>25</v>
      </c>
      <c r="G48" s="573"/>
    </row>
    <row r="49" spans="1:7" x14ac:dyDescent="0.2">
      <c r="A49" s="71" t="s">
        <v>135</v>
      </c>
      <c r="B49" s="365" t="s">
        <v>161</v>
      </c>
      <c r="C49" s="366"/>
      <c r="D49" s="315" t="s">
        <v>202</v>
      </c>
      <c r="E49" s="571"/>
      <c r="F49" s="572">
        <v>16.5</v>
      </c>
      <c r="G49" s="573"/>
    </row>
    <row r="50" spans="1:7" x14ac:dyDescent="0.2">
      <c r="A50" s="71" t="s">
        <v>135</v>
      </c>
      <c r="B50" s="365" t="s">
        <v>163</v>
      </c>
      <c r="C50" s="366"/>
      <c r="D50" s="315" t="s">
        <v>348</v>
      </c>
      <c r="E50" s="571"/>
      <c r="F50" s="572">
        <v>19.5</v>
      </c>
      <c r="G50" s="573"/>
    </row>
    <row r="51" spans="1:7" x14ac:dyDescent="0.2">
      <c r="A51" s="71" t="s">
        <v>135</v>
      </c>
      <c r="B51" s="365" t="s">
        <v>165</v>
      </c>
      <c r="C51" s="366"/>
      <c r="D51" s="315" t="s">
        <v>349</v>
      </c>
      <c r="E51" s="571"/>
      <c r="F51" s="572">
        <v>17</v>
      </c>
      <c r="G51" s="573"/>
    </row>
    <row r="52" spans="1:7" x14ac:dyDescent="0.2">
      <c r="A52" s="71"/>
      <c r="B52" s="365" t="s">
        <v>167</v>
      </c>
      <c r="C52" s="366"/>
      <c r="D52" s="315" t="s">
        <v>927</v>
      </c>
      <c r="E52" s="571"/>
      <c r="F52" s="572" t="s">
        <v>169</v>
      </c>
      <c r="G52" s="573"/>
    </row>
    <row r="53" spans="1:7" x14ac:dyDescent="0.2">
      <c r="A53" s="71"/>
      <c r="B53" s="365" t="s">
        <v>353</v>
      </c>
      <c r="C53" s="366"/>
      <c r="D53" s="315" t="s">
        <v>354</v>
      </c>
      <c r="E53" s="571"/>
      <c r="F53" s="572">
        <v>44</v>
      </c>
      <c r="G53" s="573"/>
    </row>
    <row r="54" spans="1:7" x14ac:dyDescent="0.2">
      <c r="A54" s="71"/>
      <c r="B54" s="365" t="s">
        <v>355</v>
      </c>
      <c r="C54" s="366"/>
      <c r="D54" s="315" t="s">
        <v>175</v>
      </c>
      <c r="E54" s="571"/>
      <c r="F54" s="572" t="s">
        <v>169</v>
      </c>
      <c r="G54" s="573"/>
    </row>
    <row r="55" spans="1:7" ht="16" customHeight="1" x14ac:dyDescent="0.2">
      <c r="A55" s="64"/>
      <c r="B55" s="599" t="s">
        <v>178</v>
      </c>
      <c r="C55" s="581" t="s">
        <v>138</v>
      </c>
      <c r="D55" s="582" t="s">
        <v>155</v>
      </c>
      <c r="E55" s="583">
        <v>0.15</v>
      </c>
      <c r="F55" s="583">
        <v>0.1</v>
      </c>
      <c r="G55" s="583">
        <v>0.05</v>
      </c>
    </row>
    <row r="56" spans="1:7" x14ac:dyDescent="0.2">
      <c r="A56" s="92"/>
      <c r="B56" s="365" t="s">
        <v>179</v>
      </c>
      <c r="C56" s="366">
        <v>600100189</v>
      </c>
      <c r="D56" s="315" t="s">
        <v>180</v>
      </c>
      <c r="E56" s="301">
        <v>22.200000000000003</v>
      </c>
      <c r="F56" s="301">
        <v>20</v>
      </c>
      <c r="G56" s="819">
        <v>18</v>
      </c>
    </row>
    <row r="57" spans="1:7" x14ac:dyDescent="0.2">
      <c r="A57" s="92"/>
      <c r="B57" s="365" t="s">
        <v>181</v>
      </c>
      <c r="C57" s="366"/>
      <c r="D57" s="315" t="s">
        <v>182</v>
      </c>
      <c r="E57" s="301">
        <v>55.6</v>
      </c>
      <c r="F57" s="301">
        <v>50</v>
      </c>
      <c r="G57" s="589">
        <v>45</v>
      </c>
    </row>
    <row r="58" spans="1:7" x14ac:dyDescent="0.2">
      <c r="A58" s="92"/>
      <c r="B58" s="365" t="s">
        <v>183</v>
      </c>
      <c r="C58" s="366">
        <v>600100176</v>
      </c>
      <c r="D58" s="315" t="s">
        <v>184</v>
      </c>
      <c r="E58" s="301">
        <v>22.200000000000003</v>
      </c>
      <c r="F58" s="301">
        <v>20</v>
      </c>
      <c r="G58" s="589">
        <v>18</v>
      </c>
    </row>
    <row r="59" spans="1:7" ht="21" customHeight="1" x14ac:dyDescent="0.2">
      <c r="A59" s="327" t="s">
        <v>188</v>
      </c>
      <c r="B59" s="579"/>
      <c r="C59" s="579"/>
      <c r="D59" s="579"/>
      <c r="E59" s="579"/>
      <c r="F59" s="435"/>
      <c r="G59" s="435"/>
    </row>
    <row r="60" spans="1:7" ht="28.5" customHeight="1" x14ac:dyDescent="0.2">
      <c r="A60" s="123" t="s">
        <v>928</v>
      </c>
      <c r="B60" s="822" t="s">
        <v>137</v>
      </c>
      <c r="C60" s="822" t="s">
        <v>138</v>
      </c>
      <c r="D60" s="823" t="s">
        <v>139</v>
      </c>
      <c r="E60" s="824">
        <v>0.15</v>
      </c>
      <c r="F60" s="824">
        <v>0.1</v>
      </c>
      <c r="G60" s="824">
        <v>0.05</v>
      </c>
    </row>
    <row r="61" spans="1:7" x14ac:dyDescent="0.2">
      <c r="A61" s="64"/>
      <c r="B61" s="315" t="str">
        <f>"-OV suffix"</f>
        <v>-OV suffix</v>
      </c>
      <c r="C61" s="896"/>
      <c r="D61" s="315" t="s">
        <v>929</v>
      </c>
      <c r="E61" s="301">
        <v>61.800000000000004</v>
      </c>
      <c r="F61" s="301">
        <v>55.6</v>
      </c>
      <c r="G61" s="301">
        <v>50</v>
      </c>
    </row>
    <row r="62" spans="1:7" ht="21" customHeight="1" x14ac:dyDescent="0.2">
      <c r="A62" s="326" t="s">
        <v>188</v>
      </c>
      <c r="B62" s="875"/>
      <c r="C62" s="875"/>
      <c r="D62" s="875"/>
      <c r="E62" s="875"/>
      <c r="F62" s="875"/>
      <c r="G62" s="898"/>
    </row>
    <row r="63" spans="1:7" ht="27" customHeight="1" x14ac:dyDescent="0.2">
      <c r="A63" s="423" t="s">
        <v>930</v>
      </c>
      <c r="B63" s="581" t="s">
        <v>137</v>
      </c>
      <c r="C63" s="581" t="s">
        <v>138</v>
      </c>
      <c r="D63" s="582" t="s">
        <v>931</v>
      </c>
      <c r="E63" s="583">
        <v>0.15</v>
      </c>
      <c r="F63" s="583">
        <v>0.1</v>
      </c>
      <c r="G63" s="583">
        <v>0.05</v>
      </c>
    </row>
    <row r="64" spans="1:7" ht="24" customHeight="1" x14ac:dyDescent="0.2">
      <c r="A64" s="64"/>
      <c r="B64" s="820" t="s">
        <v>932</v>
      </c>
      <c r="C64" s="899">
        <v>100100771</v>
      </c>
      <c r="D64" s="820" t="s">
        <v>933</v>
      </c>
      <c r="E64" s="594">
        <v>48.1</v>
      </c>
      <c r="F64" s="594">
        <v>43.300000000000004</v>
      </c>
      <c r="G64" s="594">
        <v>39</v>
      </c>
    </row>
    <row r="65" spans="1:7" ht="24" customHeight="1" x14ac:dyDescent="0.2">
      <c r="A65" s="64"/>
      <c r="B65" s="315" t="s">
        <v>934</v>
      </c>
      <c r="C65" s="528">
        <v>100100770</v>
      </c>
      <c r="D65" s="315" t="s">
        <v>935</v>
      </c>
      <c r="E65" s="301">
        <v>53.7</v>
      </c>
      <c r="F65" s="301">
        <v>48.300000000000004</v>
      </c>
      <c r="G65" s="301">
        <v>43.5</v>
      </c>
    </row>
    <row r="66" spans="1:7" x14ac:dyDescent="0.2">
      <c r="A66" s="64"/>
      <c r="B66" s="567" t="s">
        <v>154</v>
      </c>
      <c r="C66" s="568"/>
      <c r="D66" s="569" t="s">
        <v>155</v>
      </c>
      <c r="E66" s="570"/>
      <c r="F66" s="562" t="s">
        <v>156</v>
      </c>
      <c r="G66" s="563"/>
    </row>
    <row r="67" spans="1:7" x14ac:dyDescent="0.2">
      <c r="A67" s="64"/>
      <c r="B67" s="365" t="s">
        <v>174</v>
      </c>
      <c r="C67" s="366"/>
      <c r="D67" s="315" t="s">
        <v>175</v>
      </c>
      <c r="E67" s="571"/>
      <c r="F67" s="572" t="s">
        <v>169</v>
      </c>
      <c r="G67" s="573"/>
    </row>
    <row r="68" spans="1:7" ht="21" customHeight="1" x14ac:dyDescent="0.2">
      <c r="A68" s="326" t="s">
        <v>188</v>
      </c>
      <c r="B68" s="875"/>
      <c r="C68" s="875"/>
      <c r="D68" s="875"/>
      <c r="E68" s="875"/>
      <c r="F68" s="435"/>
      <c r="G68" s="435"/>
    </row>
    <row r="69" spans="1:7" ht="28" x14ac:dyDescent="0.2">
      <c r="A69" s="59" t="s">
        <v>936</v>
      </c>
      <c r="B69" s="822" t="s">
        <v>137</v>
      </c>
      <c r="C69" s="823" t="s">
        <v>138</v>
      </c>
      <c r="D69" s="823" t="s">
        <v>139</v>
      </c>
      <c r="E69" s="824">
        <v>0.15</v>
      </c>
      <c r="F69" s="824">
        <v>0.1</v>
      </c>
      <c r="G69" s="824">
        <v>0.05</v>
      </c>
    </row>
    <row r="70" spans="1:7" x14ac:dyDescent="0.2">
      <c r="A70" s="60"/>
      <c r="B70" s="1347" t="s">
        <v>804</v>
      </c>
      <c r="C70" s="1348"/>
      <c r="D70" s="1348"/>
      <c r="E70" s="1348"/>
      <c r="F70" s="1348"/>
      <c r="G70" s="1349"/>
    </row>
    <row r="71" spans="1:7" ht="24" customHeight="1" x14ac:dyDescent="0.2">
      <c r="A71" s="122"/>
      <c r="B71" s="365" t="s">
        <v>937</v>
      </c>
      <c r="C71" s="366" t="s">
        <v>938</v>
      </c>
      <c r="D71" s="315" t="s">
        <v>939</v>
      </c>
      <c r="E71" s="571"/>
      <c r="F71" s="572" t="s">
        <v>169</v>
      </c>
      <c r="G71" s="596"/>
    </row>
    <row r="72" spans="1:7" ht="24" customHeight="1" x14ac:dyDescent="0.2">
      <c r="A72" s="122"/>
      <c r="B72" s="365" t="s">
        <v>940</v>
      </c>
      <c r="C72" s="366"/>
      <c r="D72" s="315" t="s">
        <v>941</v>
      </c>
      <c r="E72" s="571"/>
      <c r="F72" s="572" t="s">
        <v>169</v>
      </c>
      <c r="G72" s="596"/>
    </row>
    <row r="73" spans="1:7" ht="24" customHeight="1" x14ac:dyDescent="0.2">
      <c r="A73" s="122"/>
      <c r="B73" s="365" t="s">
        <v>942</v>
      </c>
      <c r="C73" s="366" t="s">
        <v>943</v>
      </c>
      <c r="D73" s="315" t="s">
        <v>944</v>
      </c>
      <c r="E73" s="571"/>
      <c r="F73" s="572" t="s">
        <v>169</v>
      </c>
      <c r="G73" s="596"/>
    </row>
    <row r="74" spans="1:7" ht="24" customHeight="1" x14ac:dyDescent="0.2">
      <c r="A74" s="122"/>
      <c r="B74" s="365" t="s">
        <v>945</v>
      </c>
      <c r="C74" s="366"/>
      <c r="D74" s="315" t="s">
        <v>946</v>
      </c>
      <c r="E74" s="571"/>
      <c r="F74" s="572" t="s">
        <v>169</v>
      </c>
      <c r="G74" s="596"/>
    </row>
    <row r="75" spans="1:7" ht="24" customHeight="1" x14ac:dyDescent="0.2">
      <c r="A75" s="122"/>
      <c r="B75" s="365" t="s">
        <v>947</v>
      </c>
      <c r="C75" s="366" t="s">
        <v>948</v>
      </c>
      <c r="D75" s="900" t="s">
        <v>949</v>
      </c>
      <c r="E75" s="571"/>
      <c r="F75" s="572" t="s">
        <v>169</v>
      </c>
      <c r="G75" s="596"/>
    </row>
    <row r="76" spans="1:7" ht="24" customHeight="1" x14ac:dyDescent="0.2">
      <c r="A76" s="122"/>
      <c r="B76" s="365" t="s">
        <v>950</v>
      </c>
      <c r="C76" s="366"/>
      <c r="D76" s="900" t="s">
        <v>951</v>
      </c>
      <c r="E76" s="571"/>
      <c r="F76" s="572" t="s">
        <v>169</v>
      </c>
      <c r="G76" s="596"/>
    </row>
    <row r="77" spans="1:7" ht="24" customHeight="1" x14ac:dyDescent="0.2">
      <c r="A77" s="122"/>
      <c r="B77" s="365" t="s">
        <v>952</v>
      </c>
      <c r="C77" s="366" t="s">
        <v>953</v>
      </c>
      <c r="D77" s="315" t="s">
        <v>954</v>
      </c>
      <c r="E77" s="571"/>
      <c r="F77" s="572" t="s">
        <v>169</v>
      </c>
      <c r="G77" s="596"/>
    </row>
    <row r="78" spans="1:7" ht="24" customHeight="1" x14ac:dyDescent="0.2">
      <c r="A78" s="122"/>
      <c r="B78" s="365" t="s">
        <v>955</v>
      </c>
      <c r="C78" s="366"/>
      <c r="D78" s="315" t="s">
        <v>956</v>
      </c>
      <c r="E78" s="571"/>
      <c r="F78" s="572" t="s">
        <v>169</v>
      </c>
      <c r="G78" s="596"/>
    </row>
    <row r="79" spans="1:7" ht="24" customHeight="1" x14ac:dyDescent="0.2">
      <c r="A79" s="122"/>
      <c r="B79" s="365" t="s">
        <v>957</v>
      </c>
      <c r="C79" s="366"/>
      <c r="D79" s="315" t="s">
        <v>958</v>
      </c>
      <c r="E79" s="571"/>
      <c r="F79" s="572" t="s">
        <v>169</v>
      </c>
      <c r="G79" s="596"/>
    </row>
    <row r="80" spans="1:7" ht="24" customHeight="1" x14ac:dyDescent="0.2">
      <c r="A80" s="122"/>
      <c r="B80" s="365" t="s">
        <v>959</v>
      </c>
      <c r="C80" s="366"/>
      <c r="D80" s="315" t="s">
        <v>960</v>
      </c>
      <c r="E80" s="571"/>
      <c r="F80" s="572" t="s">
        <v>169</v>
      </c>
      <c r="G80" s="596"/>
    </row>
    <row r="81" spans="1:7" ht="24" customHeight="1" x14ac:dyDescent="0.2">
      <c r="A81" s="122"/>
      <c r="B81" s="365" t="s">
        <v>961</v>
      </c>
      <c r="C81" s="366" t="s">
        <v>962</v>
      </c>
      <c r="D81" s="315" t="s">
        <v>963</v>
      </c>
      <c r="E81" s="571"/>
      <c r="F81" s="572" t="s">
        <v>169</v>
      </c>
      <c r="G81" s="596"/>
    </row>
    <row r="82" spans="1:7" ht="24" customHeight="1" x14ac:dyDescent="0.2">
      <c r="A82" s="122"/>
      <c r="B82" s="365" t="s">
        <v>964</v>
      </c>
      <c r="C82" s="366"/>
      <c r="D82" s="315" t="s">
        <v>965</v>
      </c>
      <c r="E82" s="571"/>
      <c r="F82" s="572" t="s">
        <v>169</v>
      </c>
      <c r="G82" s="596"/>
    </row>
    <row r="83" spans="1:7" x14ac:dyDescent="0.2">
      <c r="A83" s="64"/>
      <c r="B83" s="1347" t="s">
        <v>840</v>
      </c>
      <c r="C83" s="1348"/>
      <c r="D83" s="1348"/>
      <c r="E83" s="1348"/>
      <c r="F83" s="1348"/>
      <c r="G83" s="1349"/>
    </row>
    <row r="84" spans="1:7" ht="24" customHeight="1" x14ac:dyDescent="0.2">
      <c r="A84" s="122"/>
      <c r="B84" s="365" t="s">
        <v>966</v>
      </c>
      <c r="C84" s="366" t="s">
        <v>967</v>
      </c>
      <c r="D84" s="900" t="s">
        <v>968</v>
      </c>
      <c r="E84" s="571"/>
      <c r="F84" s="572" t="s">
        <v>169</v>
      </c>
      <c r="G84" s="596"/>
    </row>
    <row r="85" spans="1:7" ht="24" customHeight="1" x14ac:dyDescent="0.2">
      <c r="A85" s="122"/>
      <c r="B85" s="365" t="s">
        <v>969</v>
      </c>
      <c r="C85" s="366"/>
      <c r="D85" s="900" t="s">
        <v>970</v>
      </c>
      <c r="E85" s="571"/>
      <c r="F85" s="572" t="s">
        <v>169</v>
      </c>
      <c r="G85" s="596"/>
    </row>
    <row r="86" spans="1:7" ht="24" customHeight="1" x14ac:dyDescent="0.2">
      <c r="A86" s="122"/>
      <c r="B86" s="365" t="s">
        <v>971</v>
      </c>
      <c r="C86" s="366" t="s">
        <v>972</v>
      </c>
      <c r="D86" s="900" t="s">
        <v>973</v>
      </c>
      <c r="E86" s="571"/>
      <c r="F86" s="572" t="s">
        <v>169</v>
      </c>
      <c r="G86" s="596"/>
    </row>
    <row r="87" spans="1:7" ht="24" customHeight="1" x14ac:dyDescent="0.2">
      <c r="A87" s="122"/>
      <c r="B87" s="365" t="s">
        <v>974</v>
      </c>
      <c r="C87" s="366"/>
      <c r="D87" s="900" t="s">
        <v>975</v>
      </c>
      <c r="E87" s="571"/>
      <c r="F87" s="572" t="s">
        <v>169</v>
      </c>
      <c r="G87" s="596"/>
    </row>
    <row r="88" spans="1:7" ht="24" customHeight="1" x14ac:dyDescent="0.2">
      <c r="A88" s="122"/>
      <c r="B88" s="365" t="s">
        <v>976</v>
      </c>
      <c r="C88" s="366" t="s">
        <v>977</v>
      </c>
      <c r="D88" s="315" t="s">
        <v>978</v>
      </c>
      <c r="E88" s="571"/>
      <c r="F88" s="572" t="s">
        <v>169</v>
      </c>
      <c r="G88" s="596"/>
    </row>
    <row r="89" spans="1:7" ht="24" customHeight="1" x14ac:dyDescent="0.2">
      <c r="A89" s="122"/>
      <c r="B89" s="365" t="s">
        <v>979</v>
      </c>
      <c r="C89" s="366"/>
      <c r="D89" s="315" t="s">
        <v>980</v>
      </c>
      <c r="E89" s="571"/>
      <c r="F89" s="572" t="s">
        <v>169</v>
      </c>
      <c r="G89" s="596"/>
    </row>
    <row r="90" spans="1:7" ht="24" customHeight="1" x14ac:dyDescent="0.2">
      <c r="A90" s="122"/>
      <c r="B90" s="365" t="s">
        <v>981</v>
      </c>
      <c r="C90" s="366" t="s">
        <v>982</v>
      </c>
      <c r="D90" s="315" t="s">
        <v>983</v>
      </c>
      <c r="E90" s="571"/>
      <c r="F90" s="572" t="s">
        <v>169</v>
      </c>
      <c r="G90" s="596"/>
    </row>
    <row r="91" spans="1:7" ht="24" customHeight="1" x14ac:dyDescent="0.2">
      <c r="A91" s="122"/>
      <c r="B91" s="365" t="s">
        <v>984</v>
      </c>
      <c r="C91" s="366" t="s">
        <v>985</v>
      </c>
      <c r="D91" s="315" t="s">
        <v>986</v>
      </c>
      <c r="E91" s="571"/>
      <c r="F91" s="572" t="s">
        <v>169</v>
      </c>
      <c r="G91" s="596"/>
    </row>
    <row r="92" spans="1:7" x14ac:dyDescent="0.2">
      <c r="A92" s="64"/>
      <c r="B92" s="1347" t="s">
        <v>865</v>
      </c>
      <c r="C92" s="1348"/>
      <c r="D92" s="1348"/>
      <c r="E92" s="1348"/>
      <c r="F92" s="1348"/>
      <c r="G92" s="1349"/>
    </row>
    <row r="93" spans="1:7" ht="24" customHeight="1" x14ac:dyDescent="0.2">
      <c r="A93" s="122"/>
      <c r="B93" s="365" t="s">
        <v>987</v>
      </c>
      <c r="C93" s="366" t="s">
        <v>988</v>
      </c>
      <c r="D93" s="315" t="s">
        <v>989</v>
      </c>
      <c r="E93" s="571"/>
      <c r="F93" s="572" t="s">
        <v>169</v>
      </c>
      <c r="G93" s="596"/>
    </row>
    <row r="94" spans="1:7" ht="24" customHeight="1" x14ac:dyDescent="0.2">
      <c r="A94" s="122"/>
      <c r="B94" s="365" t="s">
        <v>990</v>
      </c>
      <c r="C94" s="366" t="s">
        <v>991</v>
      </c>
      <c r="D94" s="315" t="s">
        <v>992</v>
      </c>
      <c r="E94" s="571"/>
      <c r="F94" s="572" t="s">
        <v>169</v>
      </c>
      <c r="G94" s="596"/>
    </row>
    <row r="95" spans="1:7" ht="24" customHeight="1" x14ac:dyDescent="0.2">
      <c r="A95" s="122"/>
      <c r="B95" s="365" t="s">
        <v>993</v>
      </c>
      <c r="C95" s="366" t="s">
        <v>994</v>
      </c>
      <c r="D95" s="315" t="s">
        <v>995</v>
      </c>
      <c r="E95" s="571"/>
      <c r="F95" s="572" t="s">
        <v>169</v>
      </c>
      <c r="G95" s="596"/>
    </row>
    <row r="96" spans="1:7" ht="24" customHeight="1" x14ac:dyDescent="0.2">
      <c r="A96" s="122"/>
      <c r="B96" s="365" t="s">
        <v>996</v>
      </c>
      <c r="C96" s="366"/>
      <c r="D96" s="315" t="s">
        <v>997</v>
      </c>
      <c r="E96" s="571"/>
      <c r="F96" s="572" t="s">
        <v>169</v>
      </c>
      <c r="G96" s="596"/>
    </row>
    <row r="97" spans="1:7" ht="24" customHeight="1" x14ac:dyDescent="0.2">
      <c r="A97" s="122"/>
      <c r="B97" s="365" t="s">
        <v>998</v>
      </c>
      <c r="C97" s="366" t="s">
        <v>999</v>
      </c>
      <c r="D97" s="315" t="s">
        <v>1000</v>
      </c>
      <c r="E97" s="571"/>
      <c r="F97" s="572" t="s">
        <v>169</v>
      </c>
      <c r="G97" s="596"/>
    </row>
    <row r="98" spans="1:7" ht="24" customHeight="1" x14ac:dyDescent="0.2">
      <c r="A98" s="122"/>
      <c r="B98" s="365" t="s">
        <v>1001</v>
      </c>
      <c r="C98" s="366"/>
      <c r="D98" s="315" t="s">
        <v>1002</v>
      </c>
      <c r="E98" s="571"/>
      <c r="F98" s="572" t="s">
        <v>169</v>
      </c>
      <c r="G98" s="596"/>
    </row>
    <row r="99" spans="1:7" ht="24" customHeight="1" x14ac:dyDescent="0.2">
      <c r="A99" s="122"/>
      <c r="B99" s="365" t="s">
        <v>1003</v>
      </c>
      <c r="C99" s="366" t="s">
        <v>1004</v>
      </c>
      <c r="D99" s="315" t="s">
        <v>1005</v>
      </c>
      <c r="E99" s="571"/>
      <c r="F99" s="572" t="s">
        <v>169</v>
      </c>
      <c r="G99" s="596"/>
    </row>
    <row r="100" spans="1:7" ht="24" customHeight="1" x14ac:dyDescent="0.2">
      <c r="A100" s="122"/>
      <c r="B100" s="365" t="s">
        <v>1006</v>
      </c>
      <c r="C100" s="366"/>
      <c r="D100" s="315" t="s">
        <v>1007</v>
      </c>
      <c r="E100" s="571"/>
      <c r="F100" s="572" t="s">
        <v>169</v>
      </c>
      <c r="G100" s="596"/>
    </row>
    <row r="101" spans="1:7" ht="24" customHeight="1" x14ac:dyDescent="0.2">
      <c r="A101" s="122"/>
      <c r="B101" s="365" t="s">
        <v>1008</v>
      </c>
      <c r="C101" s="366" t="s">
        <v>1009</v>
      </c>
      <c r="D101" s="315" t="s">
        <v>1010</v>
      </c>
      <c r="E101" s="571"/>
      <c r="F101" s="572" t="s">
        <v>169</v>
      </c>
      <c r="G101" s="596"/>
    </row>
    <row r="102" spans="1:7" ht="24" customHeight="1" x14ac:dyDescent="0.2">
      <c r="A102" s="122"/>
      <c r="B102" s="365" t="s">
        <v>1011</v>
      </c>
      <c r="C102" s="366"/>
      <c r="D102" s="315" t="s">
        <v>1012</v>
      </c>
      <c r="E102" s="571"/>
      <c r="F102" s="572" t="s">
        <v>169</v>
      </c>
      <c r="G102" s="596"/>
    </row>
    <row r="103" spans="1:7" ht="24" customHeight="1" x14ac:dyDescent="0.2">
      <c r="A103" s="122"/>
      <c r="B103" s="365" t="s">
        <v>1013</v>
      </c>
      <c r="C103" s="366" t="s">
        <v>1014</v>
      </c>
      <c r="D103" s="315" t="s">
        <v>1015</v>
      </c>
      <c r="E103" s="571"/>
      <c r="F103" s="572" t="s">
        <v>169</v>
      </c>
      <c r="G103" s="596"/>
    </row>
    <row r="104" spans="1:7" ht="24" customHeight="1" x14ac:dyDescent="0.2">
      <c r="A104" s="122"/>
      <c r="B104" s="365" t="s">
        <v>1016</v>
      </c>
      <c r="C104" s="366" t="s">
        <v>1017</v>
      </c>
      <c r="D104" s="315" t="s">
        <v>1018</v>
      </c>
      <c r="E104" s="571"/>
      <c r="F104" s="572" t="s">
        <v>169</v>
      </c>
      <c r="G104" s="596"/>
    </row>
    <row r="105" spans="1:7" x14ac:dyDescent="0.2">
      <c r="A105" s="64"/>
      <c r="B105" s="1347" t="s">
        <v>902</v>
      </c>
      <c r="C105" s="1348"/>
      <c r="D105" s="1348"/>
      <c r="E105" s="1348"/>
      <c r="F105" s="1348"/>
      <c r="G105" s="1349"/>
    </row>
    <row r="106" spans="1:7" ht="24" customHeight="1" x14ac:dyDescent="0.2">
      <c r="A106" s="122"/>
      <c r="B106" s="365" t="s">
        <v>1019</v>
      </c>
      <c r="C106" s="366" t="s">
        <v>1020</v>
      </c>
      <c r="D106" s="315" t="s">
        <v>1021</v>
      </c>
      <c r="E106" s="571"/>
      <c r="F106" s="572" t="s">
        <v>169</v>
      </c>
      <c r="G106" s="596"/>
    </row>
    <row r="107" spans="1:7" ht="24" customHeight="1" x14ac:dyDescent="0.2">
      <c r="A107" s="122"/>
      <c r="B107" s="365" t="s">
        <v>1022</v>
      </c>
      <c r="C107" s="366"/>
      <c r="D107" s="315" t="s">
        <v>1023</v>
      </c>
      <c r="E107" s="571"/>
      <c r="F107" s="572" t="s">
        <v>169</v>
      </c>
      <c r="G107" s="596"/>
    </row>
    <row r="108" spans="1:7" ht="24" customHeight="1" x14ac:dyDescent="0.2">
      <c r="A108" s="122"/>
      <c r="B108" s="365" t="s">
        <v>1024</v>
      </c>
      <c r="C108" s="366" t="s">
        <v>1025</v>
      </c>
      <c r="D108" s="315" t="s">
        <v>1026</v>
      </c>
      <c r="E108" s="571"/>
      <c r="F108" s="572" t="s">
        <v>169</v>
      </c>
      <c r="G108" s="596"/>
    </row>
    <row r="109" spans="1:7" ht="24" customHeight="1" x14ac:dyDescent="0.2">
      <c r="A109" s="122"/>
      <c r="B109" s="365" t="s">
        <v>1027</v>
      </c>
      <c r="C109" s="366"/>
      <c r="D109" s="315" t="s">
        <v>1028</v>
      </c>
      <c r="E109" s="571"/>
      <c r="F109" s="572" t="s">
        <v>169</v>
      </c>
      <c r="G109" s="596"/>
    </row>
    <row r="110" spans="1:7" ht="24" customHeight="1" x14ac:dyDescent="0.2">
      <c r="A110" s="122"/>
      <c r="B110" s="365" t="s">
        <v>1029</v>
      </c>
      <c r="C110" s="366" t="s">
        <v>1030</v>
      </c>
      <c r="D110" s="315" t="s">
        <v>1031</v>
      </c>
      <c r="E110" s="571"/>
      <c r="F110" s="572" t="s">
        <v>169</v>
      </c>
      <c r="G110" s="596"/>
    </row>
    <row r="111" spans="1:7" ht="24" customHeight="1" x14ac:dyDescent="0.2">
      <c r="A111" s="122"/>
      <c r="B111" s="365" t="s">
        <v>1032</v>
      </c>
      <c r="C111" s="366"/>
      <c r="D111" s="315" t="s">
        <v>1033</v>
      </c>
      <c r="E111" s="571"/>
      <c r="F111" s="572" t="s">
        <v>169</v>
      </c>
      <c r="G111" s="596"/>
    </row>
    <row r="112" spans="1:7" ht="24" customHeight="1" x14ac:dyDescent="0.2">
      <c r="A112" s="122"/>
      <c r="B112" s="365" t="s">
        <v>1034</v>
      </c>
      <c r="C112" s="366" t="s">
        <v>1035</v>
      </c>
      <c r="D112" s="315" t="s">
        <v>1036</v>
      </c>
      <c r="E112" s="571"/>
      <c r="F112" s="572" t="s">
        <v>169</v>
      </c>
      <c r="G112" s="596"/>
    </row>
    <row r="113" spans="1:7" ht="24" customHeight="1" x14ac:dyDescent="0.2">
      <c r="A113" s="122"/>
      <c r="B113" s="365" t="s">
        <v>1037</v>
      </c>
      <c r="C113" s="366"/>
      <c r="D113" s="315" t="s">
        <v>1038</v>
      </c>
      <c r="E113" s="571"/>
      <c r="F113" s="572" t="s">
        <v>169</v>
      </c>
      <c r="G113" s="596"/>
    </row>
    <row r="114" spans="1:7" x14ac:dyDescent="0.2">
      <c r="A114" s="64"/>
      <c r="B114" s="567" t="s">
        <v>154</v>
      </c>
      <c r="C114" s="568"/>
      <c r="D114" s="569" t="s">
        <v>155</v>
      </c>
      <c r="E114" s="570"/>
      <c r="F114" s="562" t="s">
        <v>156</v>
      </c>
      <c r="G114" s="563"/>
    </row>
    <row r="115" spans="1:7" x14ac:dyDescent="0.2">
      <c r="A115" s="71" t="s">
        <v>135</v>
      </c>
      <c r="B115" s="365" t="s">
        <v>157</v>
      </c>
      <c r="C115" s="366"/>
      <c r="D115" s="315" t="s">
        <v>158</v>
      </c>
      <c r="E115" s="571"/>
      <c r="F115" s="572">
        <v>25</v>
      </c>
      <c r="G115" s="596"/>
    </row>
    <row r="116" spans="1:7" x14ac:dyDescent="0.2">
      <c r="A116" s="71" t="s">
        <v>135</v>
      </c>
      <c r="B116" s="365" t="s">
        <v>163</v>
      </c>
      <c r="C116" s="366"/>
      <c r="D116" s="315" t="s">
        <v>348</v>
      </c>
      <c r="E116" s="571"/>
      <c r="F116" s="572">
        <v>19.5</v>
      </c>
      <c r="G116" s="596"/>
    </row>
    <row r="117" spans="1:7" x14ac:dyDescent="0.2">
      <c r="A117" s="71"/>
      <c r="B117" s="365" t="s">
        <v>167</v>
      </c>
      <c r="C117" s="366"/>
      <c r="D117" s="315" t="s">
        <v>927</v>
      </c>
      <c r="E117" s="571"/>
      <c r="F117" s="572" t="s">
        <v>169</v>
      </c>
      <c r="G117" s="596"/>
    </row>
    <row r="118" spans="1:7" x14ac:dyDescent="0.2">
      <c r="A118" s="71"/>
      <c r="B118" s="365" t="s">
        <v>353</v>
      </c>
      <c r="C118" s="366"/>
      <c r="D118" s="315" t="s">
        <v>354</v>
      </c>
      <c r="E118" s="571"/>
      <c r="F118" s="572">
        <v>44</v>
      </c>
      <c r="G118" s="596"/>
    </row>
    <row r="119" spans="1:7" x14ac:dyDescent="0.2">
      <c r="A119" s="71"/>
      <c r="B119" s="365" t="s">
        <v>355</v>
      </c>
      <c r="C119" s="366"/>
      <c r="D119" s="315" t="s">
        <v>175</v>
      </c>
      <c r="E119" s="571"/>
      <c r="F119" s="572" t="s">
        <v>169</v>
      </c>
      <c r="G119" s="596"/>
    </row>
    <row r="120" spans="1:7" ht="16" customHeight="1" x14ac:dyDescent="0.2">
      <c r="A120" s="64"/>
      <c r="B120" s="599" t="s">
        <v>178</v>
      </c>
      <c r="C120" s="581" t="s">
        <v>138</v>
      </c>
      <c r="D120" s="582" t="s">
        <v>155</v>
      </c>
      <c r="E120" s="583">
        <v>0.15</v>
      </c>
      <c r="F120" s="583">
        <v>0.1</v>
      </c>
      <c r="G120" s="833">
        <v>0.05</v>
      </c>
    </row>
    <row r="121" spans="1:7" x14ac:dyDescent="0.2">
      <c r="A121" s="92"/>
      <c r="B121" s="365" t="s">
        <v>179</v>
      </c>
      <c r="C121" s="366">
        <v>600100189</v>
      </c>
      <c r="D121" s="315" t="s">
        <v>180</v>
      </c>
      <c r="E121" s="301">
        <v>22.200000000000003</v>
      </c>
      <c r="F121" s="301">
        <v>20</v>
      </c>
      <c r="G121" s="596">
        <v>18</v>
      </c>
    </row>
    <row r="122" spans="1:7" x14ac:dyDescent="0.2">
      <c r="A122" s="92"/>
      <c r="B122" s="365" t="s">
        <v>181</v>
      </c>
      <c r="C122" s="366"/>
      <c r="D122" s="315" t="s">
        <v>182</v>
      </c>
      <c r="E122" s="301">
        <v>55.6</v>
      </c>
      <c r="F122" s="301">
        <v>50</v>
      </c>
      <c r="G122" s="596">
        <v>45</v>
      </c>
    </row>
    <row r="123" spans="1:7" x14ac:dyDescent="0.2">
      <c r="A123" s="92"/>
      <c r="B123" s="365" t="s">
        <v>183</v>
      </c>
      <c r="C123" s="366">
        <v>600100176</v>
      </c>
      <c r="D123" s="315" t="s">
        <v>184</v>
      </c>
      <c r="E123" s="301">
        <v>22.200000000000003</v>
      </c>
      <c r="F123" s="301">
        <v>20</v>
      </c>
      <c r="G123" s="596">
        <v>18</v>
      </c>
    </row>
    <row r="124" spans="1:7" ht="21" customHeight="1" x14ac:dyDescent="0.2">
      <c r="A124" s="440" t="s">
        <v>188</v>
      </c>
      <c r="B124" s="369"/>
      <c r="C124" s="369"/>
      <c r="D124" s="369"/>
      <c r="E124" s="369"/>
      <c r="F124" s="369"/>
      <c r="G124" s="369"/>
    </row>
    <row r="125" spans="1:7" ht="32.25" customHeight="1" x14ac:dyDescent="0.2">
      <c r="A125" s="423" t="s">
        <v>1039</v>
      </c>
      <c r="B125" s="581" t="s">
        <v>137</v>
      </c>
      <c r="C125" s="581" t="s">
        <v>138</v>
      </c>
      <c r="D125" s="582" t="s">
        <v>139</v>
      </c>
      <c r="E125" s="583">
        <v>0.15</v>
      </c>
      <c r="F125" s="583">
        <v>0.1</v>
      </c>
      <c r="G125" s="583">
        <v>0.05</v>
      </c>
    </row>
    <row r="126" spans="1:7" x14ac:dyDescent="0.2">
      <c r="A126" s="122"/>
      <c r="B126" s="1338" t="s">
        <v>804</v>
      </c>
      <c r="C126" s="1339"/>
      <c r="D126" s="1339"/>
      <c r="E126" s="1339"/>
      <c r="F126" s="1339"/>
      <c r="G126" s="1340"/>
    </row>
    <row r="127" spans="1:7" ht="24" customHeight="1" x14ac:dyDescent="0.2">
      <c r="A127" s="122"/>
      <c r="B127" s="901" t="s">
        <v>1040</v>
      </c>
      <c r="C127" s="564" t="s">
        <v>1041</v>
      </c>
      <c r="D127" s="827" t="s">
        <v>1042</v>
      </c>
      <c r="E127" s="571"/>
      <c r="F127" s="572" t="s">
        <v>169</v>
      </c>
      <c r="G127" s="596"/>
    </row>
    <row r="128" spans="1:7" ht="24" customHeight="1" x14ac:dyDescent="0.2">
      <c r="A128" s="122"/>
      <c r="B128" s="901" t="s">
        <v>1043</v>
      </c>
      <c r="C128" s="564"/>
      <c r="D128" s="827" t="s">
        <v>1044</v>
      </c>
      <c r="E128" s="571"/>
      <c r="F128" s="572" t="s">
        <v>169</v>
      </c>
      <c r="G128" s="596"/>
    </row>
    <row r="129" spans="1:7" ht="24" customHeight="1" x14ac:dyDescent="0.2">
      <c r="A129" s="122"/>
      <c r="B129" s="901" t="s">
        <v>1045</v>
      </c>
      <c r="C129" s="564" t="s">
        <v>1046</v>
      </c>
      <c r="D129" s="827" t="s">
        <v>1047</v>
      </c>
      <c r="E129" s="571"/>
      <c r="F129" s="572" t="s">
        <v>169</v>
      </c>
      <c r="G129" s="596"/>
    </row>
    <row r="130" spans="1:7" ht="24" customHeight="1" x14ac:dyDescent="0.2">
      <c r="A130" s="122"/>
      <c r="B130" s="901" t="s">
        <v>1048</v>
      </c>
      <c r="C130" s="564" t="s">
        <v>1049</v>
      </c>
      <c r="D130" s="827" t="s">
        <v>1050</v>
      </c>
      <c r="E130" s="571"/>
      <c r="F130" s="572" t="s">
        <v>169</v>
      </c>
      <c r="G130" s="596"/>
    </row>
    <row r="131" spans="1:7" ht="24" customHeight="1" x14ac:dyDescent="0.2">
      <c r="A131" s="122"/>
      <c r="B131" s="901" t="s">
        <v>1051</v>
      </c>
      <c r="C131" s="564" t="s">
        <v>1052</v>
      </c>
      <c r="D131" s="827" t="s">
        <v>1053</v>
      </c>
      <c r="E131" s="571"/>
      <c r="F131" s="572" t="s">
        <v>169</v>
      </c>
      <c r="G131" s="596"/>
    </row>
    <row r="132" spans="1:7" ht="24" customHeight="1" x14ac:dyDescent="0.2">
      <c r="A132" s="122"/>
      <c r="B132" s="901" t="s">
        <v>1054</v>
      </c>
      <c r="C132" s="564"/>
      <c r="D132" s="827" t="s">
        <v>1055</v>
      </c>
      <c r="E132" s="571"/>
      <c r="F132" s="572" t="s">
        <v>169</v>
      </c>
      <c r="G132" s="596"/>
    </row>
    <row r="133" spans="1:7" ht="24" customHeight="1" x14ac:dyDescent="0.2">
      <c r="A133" s="122"/>
      <c r="B133" s="901" t="s">
        <v>1056</v>
      </c>
      <c r="C133" s="564" t="s">
        <v>1057</v>
      </c>
      <c r="D133" s="827" t="s">
        <v>1058</v>
      </c>
      <c r="E133" s="571"/>
      <c r="F133" s="572" t="s">
        <v>169</v>
      </c>
      <c r="G133" s="596"/>
    </row>
    <row r="134" spans="1:7" ht="24" customHeight="1" x14ac:dyDescent="0.2">
      <c r="A134" s="122"/>
      <c r="B134" s="901" t="s">
        <v>1059</v>
      </c>
      <c r="C134" s="564"/>
      <c r="D134" s="827" t="s">
        <v>1060</v>
      </c>
      <c r="E134" s="571"/>
      <c r="F134" s="572" t="s">
        <v>169</v>
      </c>
      <c r="G134" s="596"/>
    </row>
    <row r="135" spans="1:7" ht="24" customHeight="1" x14ac:dyDescent="0.2">
      <c r="A135" s="122"/>
      <c r="B135" s="901" t="s">
        <v>1061</v>
      </c>
      <c r="C135" s="564" t="s">
        <v>1062</v>
      </c>
      <c r="D135" s="827" t="s">
        <v>1063</v>
      </c>
      <c r="E135" s="571"/>
      <c r="F135" s="572" t="s">
        <v>169</v>
      </c>
      <c r="G135" s="596"/>
    </row>
    <row r="136" spans="1:7" ht="24" customHeight="1" x14ac:dyDescent="0.2">
      <c r="A136" s="122"/>
      <c r="B136" s="901" t="s">
        <v>1064</v>
      </c>
      <c r="C136" s="564"/>
      <c r="D136" s="827" t="s">
        <v>1065</v>
      </c>
      <c r="E136" s="571"/>
      <c r="F136" s="572" t="s">
        <v>169</v>
      </c>
      <c r="G136" s="596"/>
    </row>
    <row r="137" spans="1:7" ht="24" customHeight="1" x14ac:dyDescent="0.2">
      <c r="A137" s="122"/>
      <c r="B137" s="901" t="s">
        <v>1066</v>
      </c>
      <c r="C137" s="564" t="s">
        <v>1067</v>
      </c>
      <c r="D137" s="827" t="s">
        <v>1068</v>
      </c>
      <c r="E137" s="571"/>
      <c r="F137" s="572" t="s">
        <v>169</v>
      </c>
      <c r="G137" s="596"/>
    </row>
    <row r="138" spans="1:7" ht="24" customHeight="1" x14ac:dyDescent="0.2">
      <c r="A138" s="122"/>
      <c r="B138" s="901" t="s">
        <v>1069</v>
      </c>
      <c r="C138" s="564"/>
      <c r="D138" s="827" t="s">
        <v>1070</v>
      </c>
      <c r="E138" s="571"/>
      <c r="F138" s="572" t="s">
        <v>169</v>
      </c>
      <c r="G138" s="596"/>
    </row>
    <row r="139" spans="1:7" x14ac:dyDescent="0.2">
      <c r="A139" s="64"/>
      <c r="B139" s="1347" t="s">
        <v>840</v>
      </c>
      <c r="C139" s="1348"/>
      <c r="D139" s="1348"/>
      <c r="E139" s="1348"/>
      <c r="F139" s="1348"/>
      <c r="G139" s="1349"/>
    </row>
    <row r="140" spans="1:7" ht="24" customHeight="1" x14ac:dyDescent="0.2">
      <c r="A140" s="122"/>
      <c r="B140" s="901" t="s">
        <v>1071</v>
      </c>
      <c r="C140" s="564" t="s">
        <v>1072</v>
      </c>
      <c r="D140" s="827" t="s">
        <v>1073</v>
      </c>
      <c r="E140" s="571"/>
      <c r="F140" s="572" t="s">
        <v>169</v>
      </c>
      <c r="G140" s="596"/>
    </row>
    <row r="141" spans="1:7" ht="24" customHeight="1" x14ac:dyDescent="0.2">
      <c r="A141" s="122"/>
      <c r="B141" s="901" t="s">
        <v>1074</v>
      </c>
      <c r="C141" s="564"/>
      <c r="D141" s="827" t="s">
        <v>1075</v>
      </c>
      <c r="E141" s="571"/>
      <c r="F141" s="572" t="s">
        <v>169</v>
      </c>
      <c r="G141" s="596"/>
    </row>
    <row r="142" spans="1:7" ht="24" customHeight="1" x14ac:dyDescent="0.2">
      <c r="A142" s="122"/>
      <c r="B142" s="901" t="s">
        <v>1076</v>
      </c>
      <c r="C142" s="564" t="s">
        <v>1077</v>
      </c>
      <c r="D142" s="827" t="s">
        <v>1078</v>
      </c>
      <c r="E142" s="571"/>
      <c r="F142" s="572" t="s">
        <v>169</v>
      </c>
      <c r="G142" s="596"/>
    </row>
    <row r="143" spans="1:7" ht="24" customHeight="1" x14ac:dyDescent="0.2">
      <c r="A143" s="122"/>
      <c r="B143" s="901" t="s">
        <v>1079</v>
      </c>
      <c r="C143" s="564"/>
      <c r="D143" s="827" t="s">
        <v>1080</v>
      </c>
      <c r="E143" s="571"/>
      <c r="F143" s="572" t="s">
        <v>169</v>
      </c>
      <c r="G143" s="596"/>
    </row>
    <row r="144" spans="1:7" ht="24" customHeight="1" x14ac:dyDescent="0.2">
      <c r="A144" s="122"/>
      <c r="B144" s="901" t="s">
        <v>1081</v>
      </c>
      <c r="C144" s="564" t="s">
        <v>1082</v>
      </c>
      <c r="D144" s="827" t="s">
        <v>1083</v>
      </c>
      <c r="E144" s="571"/>
      <c r="F144" s="572" t="s">
        <v>169</v>
      </c>
      <c r="G144" s="596"/>
    </row>
    <row r="145" spans="1:7" ht="24" customHeight="1" x14ac:dyDescent="0.2">
      <c r="A145" s="122"/>
      <c r="B145" s="901" t="s">
        <v>1084</v>
      </c>
      <c r="C145" s="564"/>
      <c r="D145" s="827" t="s">
        <v>1085</v>
      </c>
      <c r="E145" s="571"/>
      <c r="F145" s="572" t="s">
        <v>169</v>
      </c>
      <c r="G145" s="596"/>
    </row>
    <row r="146" spans="1:7" ht="24" customHeight="1" x14ac:dyDescent="0.2">
      <c r="A146" s="122"/>
      <c r="B146" s="901" t="s">
        <v>1086</v>
      </c>
      <c r="C146" s="564" t="s">
        <v>1087</v>
      </c>
      <c r="D146" s="827" t="s">
        <v>1088</v>
      </c>
      <c r="E146" s="571"/>
      <c r="F146" s="572" t="s">
        <v>169</v>
      </c>
      <c r="G146" s="596"/>
    </row>
    <row r="147" spans="1:7" ht="24" customHeight="1" x14ac:dyDescent="0.2">
      <c r="A147" s="122"/>
      <c r="B147" s="901" t="s">
        <v>1089</v>
      </c>
      <c r="C147" s="564"/>
      <c r="D147" s="827" t="s">
        <v>1090</v>
      </c>
      <c r="E147" s="571"/>
      <c r="F147" s="572" t="s">
        <v>169</v>
      </c>
      <c r="G147" s="596"/>
    </row>
    <row r="148" spans="1:7" x14ac:dyDescent="0.2">
      <c r="A148" s="122"/>
      <c r="B148" s="1347" t="s">
        <v>865</v>
      </c>
      <c r="C148" s="1348"/>
      <c r="D148" s="1348"/>
      <c r="E148" s="1348"/>
      <c r="F148" s="1348"/>
      <c r="G148" s="1349"/>
    </row>
    <row r="149" spans="1:7" ht="24" customHeight="1" x14ac:dyDescent="0.2">
      <c r="A149" s="122"/>
      <c r="B149" s="901" t="s">
        <v>1091</v>
      </c>
      <c r="C149" s="564" t="s">
        <v>1092</v>
      </c>
      <c r="D149" s="827" t="s">
        <v>1093</v>
      </c>
      <c r="E149" s="571"/>
      <c r="F149" s="572" t="s">
        <v>169</v>
      </c>
      <c r="G149" s="596"/>
    </row>
    <row r="150" spans="1:7" ht="24" customHeight="1" x14ac:dyDescent="0.2">
      <c r="A150" s="122"/>
      <c r="B150" s="901" t="s">
        <v>1094</v>
      </c>
      <c r="C150" s="564"/>
      <c r="D150" s="827" t="s">
        <v>1095</v>
      </c>
      <c r="E150" s="571"/>
      <c r="F150" s="572" t="s">
        <v>169</v>
      </c>
      <c r="G150" s="596"/>
    </row>
    <row r="151" spans="1:7" ht="24" customHeight="1" x14ac:dyDescent="0.2">
      <c r="A151" s="122"/>
      <c r="B151" s="901" t="s">
        <v>1096</v>
      </c>
      <c r="C151" s="564" t="s">
        <v>1097</v>
      </c>
      <c r="D151" s="827" t="s">
        <v>1098</v>
      </c>
      <c r="E151" s="571"/>
      <c r="F151" s="572" t="s">
        <v>169</v>
      </c>
      <c r="G151" s="596"/>
    </row>
    <row r="152" spans="1:7" ht="24" customHeight="1" x14ac:dyDescent="0.2">
      <c r="A152" s="122"/>
      <c r="B152" s="901" t="s">
        <v>1099</v>
      </c>
      <c r="C152" s="564"/>
      <c r="D152" s="827" t="s">
        <v>1100</v>
      </c>
      <c r="E152" s="571"/>
      <c r="F152" s="572" t="s">
        <v>169</v>
      </c>
      <c r="G152" s="596"/>
    </row>
    <row r="153" spans="1:7" ht="24" customHeight="1" x14ac:dyDescent="0.2">
      <c r="A153" s="122"/>
      <c r="B153" s="901" t="s">
        <v>1101</v>
      </c>
      <c r="C153" s="564" t="s">
        <v>1102</v>
      </c>
      <c r="D153" s="827" t="s">
        <v>1103</v>
      </c>
      <c r="E153" s="571"/>
      <c r="F153" s="572" t="s">
        <v>169</v>
      </c>
      <c r="G153" s="596"/>
    </row>
    <row r="154" spans="1:7" ht="24" customHeight="1" x14ac:dyDescent="0.2">
      <c r="A154" s="122"/>
      <c r="B154" s="901" t="s">
        <v>1104</v>
      </c>
      <c r="C154" s="564"/>
      <c r="D154" s="827" t="s">
        <v>1105</v>
      </c>
      <c r="E154" s="571"/>
      <c r="F154" s="572" t="s">
        <v>169</v>
      </c>
      <c r="G154" s="596"/>
    </row>
    <row r="155" spans="1:7" ht="24" customHeight="1" x14ac:dyDescent="0.2">
      <c r="A155" s="122"/>
      <c r="B155" s="901" t="s">
        <v>1106</v>
      </c>
      <c r="C155" s="564" t="s">
        <v>1107</v>
      </c>
      <c r="D155" s="827" t="s">
        <v>1108</v>
      </c>
      <c r="E155" s="571"/>
      <c r="F155" s="572" t="s">
        <v>169</v>
      </c>
      <c r="G155" s="596"/>
    </row>
    <row r="156" spans="1:7" ht="24" customHeight="1" x14ac:dyDescent="0.2">
      <c r="A156" s="122"/>
      <c r="B156" s="901" t="s">
        <v>1109</v>
      </c>
      <c r="C156" s="564"/>
      <c r="D156" s="827" t="s">
        <v>1110</v>
      </c>
      <c r="E156" s="571"/>
      <c r="F156" s="572" t="s">
        <v>169</v>
      </c>
      <c r="G156" s="596"/>
    </row>
    <row r="157" spans="1:7" ht="24" customHeight="1" x14ac:dyDescent="0.2">
      <c r="A157" s="122"/>
      <c r="B157" s="901" t="s">
        <v>1111</v>
      </c>
      <c r="C157" s="564" t="s">
        <v>1112</v>
      </c>
      <c r="D157" s="827" t="s">
        <v>1113</v>
      </c>
      <c r="E157" s="571"/>
      <c r="F157" s="572" t="s">
        <v>169</v>
      </c>
      <c r="G157" s="596"/>
    </row>
    <row r="158" spans="1:7" ht="24" customHeight="1" x14ac:dyDescent="0.2">
      <c r="A158" s="122"/>
      <c r="B158" s="901" t="s">
        <v>1114</v>
      </c>
      <c r="C158" s="564"/>
      <c r="D158" s="827" t="s">
        <v>1115</v>
      </c>
      <c r="E158" s="571"/>
      <c r="F158" s="572" t="s">
        <v>169</v>
      </c>
      <c r="G158" s="596"/>
    </row>
    <row r="159" spans="1:7" ht="24" customHeight="1" x14ac:dyDescent="0.2">
      <c r="A159" s="122"/>
      <c r="B159" s="901" t="s">
        <v>1116</v>
      </c>
      <c r="C159" s="564" t="s">
        <v>1117</v>
      </c>
      <c r="D159" s="827" t="s">
        <v>1118</v>
      </c>
      <c r="E159" s="571"/>
      <c r="F159" s="572" t="s">
        <v>169</v>
      </c>
      <c r="G159" s="596"/>
    </row>
    <row r="160" spans="1:7" ht="24" customHeight="1" x14ac:dyDescent="0.2">
      <c r="A160" s="122"/>
      <c r="B160" s="901" t="s">
        <v>1119</v>
      </c>
      <c r="C160" s="564"/>
      <c r="D160" s="827" t="s">
        <v>1120</v>
      </c>
      <c r="E160" s="571"/>
      <c r="F160" s="572" t="s">
        <v>169</v>
      </c>
      <c r="G160" s="596"/>
    </row>
    <row r="161" spans="1:7" x14ac:dyDescent="0.2">
      <c r="A161" s="64"/>
      <c r="B161" s="1347" t="s">
        <v>902</v>
      </c>
      <c r="C161" s="1348"/>
      <c r="D161" s="1348"/>
      <c r="E161" s="1348"/>
      <c r="F161" s="1348"/>
      <c r="G161" s="1349"/>
    </row>
    <row r="162" spans="1:7" ht="24" customHeight="1" x14ac:dyDescent="0.2">
      <c r="A162" s="122"/>
      <c r="B162" s="901" t="s">
        <v>1121</v>
      </c>
      <c r="C162" s="564" t="s">
        <v>1122</v>
      </c>
      <c r="D162" s="827" t="s">
        <v>1123</v>
      </c>
      <c r="E162" s="571"/>
      <c r="F162" s="572" t="s">
        <v>169</v>
      </c>
      <c r="G162" s="596"/>
    </row>
    <row r="163" spans="1:7" ht="24" customHeight="1" x14ac:dyDescent="0.2">
      <c r="A163" s="122"/>
      <c r="B163" s="901" t="s">
        <v>1124</v>
      </c>
      <c r="C163" s="564"/>
      <c r="D163" s="827" t="s">
        <v>1125</v>
      </c>
      <c r="E163" s="571"/>
      <c r="F163" s="572" t="s">
        <v>169</v>
      </c>
      <c r="G163" s="596"/>
    </row>
    <row r="164" spans="1:7" ht="24" customHeight="1" x14ac:dyDescent="0.2">
      <c r="A164" s="122"/>
      <c r="B164" s="901" t="s">
        <v>1126</v>
      </c>
      <c r="C164" s="564" t="s">
        <v>1127</v>
      </c>
      <c r="D164" s="827" t="s">
        <v>1128</v>
      </c>
      <c r="E164" s="571"/>
      <c r="F164" s="572" t="s">
        <v>169</v>
      </c>
      <c r="G164" s="596"/>
    </row>
    <row r="165" spans="1:7" ht="24" customHeight="1" x14ac:dyDescent="0.2">
      <c r="A165" s="122"/>
      <c r="B165" s="901" t="s">
        <v>1129</v>
      </c>
      <c r="C165" s="564" t="s">
        <v>1130</v>
      </c>
      <c r="D165" s="827" t="s">
        <v>1131</v>
      </c>
      <c r="E165" s="571"/>
      <c r="F165" s="572" t="s">
        <v>169</v>
      </c>
      <c r="G165" s="596"/>
    </row>
    <row r="166" spans="1:7" ht="24" customHeight="1" x14ac:dyDescent="0.2">
      <c r="A166" s="122"/>
      <c r="B166" s="901" t="s">
        <v>1132</v>
      </c>
      <c r="C166" s="564" t="s">
        <v>1133</v>
      </c>
      <c r="D166" s="827" t="s">
        <v>1134</v>
      </c>
      <c r="E166" s="571"/>
      <c r="F166" s="572" t="s">
        <v>169</v>
      </c>
      <c r="G166" s="596"/>
    </row>
    <row r="167" spans="1:7" ht="24" customHeight="1" x14ac:dyDescent="0.2">
      <c r="A167" s="122"/>
      <c r="B167" s="901" t="s">
        <v>1135</v>
      </c>
      <c r="C167" s="564"/>
      <c r="D167" s="827" t="s">
        <v>1136</v>
      </c>
      <c r="E167" s="571"/>
      <c r="F167" s="572" t="s">
        <v>169</v>
      </c>
      <c r="G167" s="596"/>
    </row>
    <row r="168" spans="1:7" ht="24" customHeight="1" x14ac:dyDescent="0.2">
      <c r="A168" s="122"/>
      <c r="B168" s="901" t="s">
        <v>1137</v>
      </c>
      <c r="C168" s="564" t="s">
        <v>1138</v>
      </c>
      <c r="D168" s="827" t="s">
        <v>1139</v>
      </c>
      <c r="E168" s="571"/>
      <c r="F168" s="572" t="s">
        <v>169</v>
      </c>
      <c r="G168" s="596"/>
    </row>
    <row r="169" spans="1:7" ht="24" customHeight="1" x14ac:dyDescent="0.2">
      <c r="A169" s="122"/>
      <c r="B169" s="901" t="s">
        <v>1140</v>
      </c>
      <c r="C169" s="564"/>
      <c r="D169" s="827" t="s">
        <v>1141</v>
      </c>
      <c r="E169" s="571"/>
      <c r="F169" s="572" t="s">
        <v>169</v>
      </c>
      <c r="G169" s="596"/>
    </row>
    <row r="170" spans="1:7" x14ac:dyDescent="0.2">
      <c r="A170" s="64"/>
      <c r="B170" s="567" t="s">
        <v>154</v>
      </c>
      <c r="C170" s="568"/>
      <c r="D170" s="569" t="s">
        <v>155</v>
      </c>
      <c r="E170" s="570"/>
      <c r="F170" s="562" t="s">
        <v>156</v>
      </c>
      <c r="G170" s="563"/>
    </row>
    <row r="171" spans="1:7" x14ac:dyDescent="0.2">
      <c r="A171" s="71" t="s">
        <v>135</v>
      </c>
      <c r="B171" s="365" t="s">
        <v>157</v>
      </c>
      <c r="C171" s="366"/>
      <c r="D171" s="315" t="s">
        <v>158</v>
      </c>
      <c r="E171" s="571"/>
      <c r="F171" s="572">
        <v>25</v>
      </c>
      <c r="G171" s="596"/>
    </row>
    <row r="172" spans="1:7" x14ac:dyDescent="0.2">
      <c r="A172" s="71" t="s">
        <v>135</v>
      </c>
      <c r="B172" s="365" t="s">
        <v>163</v>
      </c>
      <c r="C172" s="366"/>
      <c r="D172" s="315" t="s">
        <v>348</v>
      </c>
      <c r="E172" s="571"/>
      <c r="F172" s="572">
        <v>19.5</v>
      </c>
      <c r="G172" s="596"/>
    </row>
    <row r="173" spans="1:7" x14ac:dyDescent="0.2">
      <c r="A173" s="71"/>
      <c r="B173" s="365" t="s">
        <v>167</v>
      </c>
      <c r="C173" s="366"/>
      <c r="D173" s="315" t="s">
        <v>927</v>
      </c>
      <c r="E173" s="571"/>
      <c r="F173" s="572" t="s">
        <v>169</v>
      </c>
      <c r="G173" s="596"/>
    </row>
    <row r="174" spans="1:7" x14ac:dyDescent="0.2">
      <c r="A174" s="71"/>
      <c r="B174" s="365" t="s">
        <v>353</v>
      </c>
      <c r="C174" s="366"/>
      <c r="D174" s="315" t="s">
        <v>354</v>
      </c>
      <c r="E174" s="571"/>
      <c r="F174" s="572">
        <v>44</v>
      </c>
      <c r="G174" s="596"/>
    </row>
    <row r="175" spans="1:7" x14ac:dyDescent="0.2">
      <c r="A175" s="71"/>
      <c r="B175" s="902" t="s">
        <v>355</v>
      </c>
      <c r="C175" s="858"/>
      <c r="D175" s="903" t="s">
        <v>175</v>
      </c>
      <c r="E175" s="904"/>
      <c r="F175" s="572" t="s">
        <v>169</v>
      </c>
      <c r="G175" s="905"/>
    </row>
    <row r="176" spans="1:7" ht="16" customHeight="1" x14ac:dyDescent="0.2">
      <c r="A176" s="64"/>
      <c r="B176" s="599" t="s">
        <v>178</v>
      </c>
      <c r="C176" s="581" t="s">
        <v>138</v>
      </c>
      <c r="D176" s="582" t="s">
        <v>155</v>
      </c>
      <c r="E176" s="583">
        <v>0.15</v>
      </c>
      <c r="F176" s="583">
        <v>0.1</v>
      </c>
      <c r="G176" s="833">
        <v>0.05</v>
      </c>
    </row>
    <row r="177" spans="1:7" x14ac:dyDescent="0.2">
      <c r="A177" s="92"/>
      <c r="B177" s="365" t="s">
        <v>179</v>
      </c>
      <c r="C177" s="366">
        <v>600100189</v>
      </c>
      <c r="D177" s="315" t="s">
        <v>180</v>
      </c>
      <c r="E177" s="301">
        <v>22.200000000000003</v>
      </c>
      <c r="F177" s="301">
        <v>20</v>
      </c>
      <c r="G177" s="596">
        <v>18</v>
      </c>
    </row>
    <row r="178" spans="1:7" x14ac:dyDescent="0.2">
      <c r="A178" s="92"/>
      <c r="B178" s="365" t="s">
        <v>181</v>
      </c>
      <c r="C178" s="366"/>
      <c r="D178" s="315" t="s">
        <v>182</v>
      </c>
      <c r="E178" s="301">
        <v>55.6</v>
      </c>
      <c r="F178" s="301">
        <v>50</v>
      </c>
      <c r="G178" s="596">
        <v>45</v>
      </c>
    </row>
    <row r="179" spans="1:7" x14ac:dyDescent="0.2">
      <c r="A179" s="92"/>
      <c r="B179" s="365" t="s">
        <v>183</v>
      </c>
      <c r="C179" s="366">
        <v>600100176</v>
      </c>
      <c r="D179" s="315" t="s">
        <v>184</v>
      </c>
      <c r="E179" s="301">
        <v>22.200000000000003</v>
      </c>
      <c r="F179" s="301">
        <v>20</v>
      </c>
      <c r="G179" s="596">
        <v>18</v>
      </c>
    </row>
    <row r="180" spans="1:7" ht="21" customHeight="1" x14ac:dyDescent="0.2">
      <c r="A180" s="429" t="s">
        <v>188</v>
      </c>
      <c r="B180" s="429"/>
      <c r="C180" s="429"/>
      <c r="D180" s="429"/>
      <c r="E180" s="892"/>
      <c r="F180" s="893"/>
      <c r="G180" s="893"/>
    </row>
    <row r="181" spans="1:7" x14ac:dyDescent="0.2">
      <c r="A181" s="44"/>
      <c r="B181" s="44"/>
      <c r="C181" s="44"/>
      <c r="D181" s="44"/>
      <c r="E181" s="894"/>
      <c r="F181" s="894"/>
      <c r="G181" s="894"/>
    </row>
    <row r="182" spans="1:7" x14ac:dyDescent="0.2">
      <c r="A182" s="67" t="s">
        <v>276</v>
      </c>
      <c r="B182" s="44"/>
      <c r="C182" s="44"/>
      <c r="D182" s="44"/>
      <c r="E182" s="894"/>
      <c r="F182" s="894"/>
      <c r="G182" s="894"/>
    </row>
    <row r="183" spans="1:7" x14ac:dyDescent="0.2">
      <c r="A183" s="44"/>
      <c r="B183" s="44"/>
      <c r="C183" s="44"/>
      <c r="D183" s="44"/>
      <c r="E183" s="894"/>
      <c r="F183" s="894"/>
      <c r="G183" s="894"/>
    </row>
    <row r="184" spans="1:7" x14ac:dyDescent="0.2">
      <c r="A184" s="44"/>
      <c r="B184" s="44"/>
      <c r="C184" s="44"/>
      <c r="D184" s="44"/>
      <c r="E184" s="894"/>
      <c r="F184" s="894"/>
      <c r="G184" s="894"/>
    </row>
  </sheetData>
  <sortState xmlns:xlrd2="http://schemas.microsoft.com/office/spreadsheetml/2017/richdata2" ref="B48:G54">
    <sortCondition ref="B48:B54"/>
  </sortState>
  <mergeCells count="12">
    <mergeCell ref="B3:G3"/>
    <mergeCell ref="B161:G161"/>
    <mergeCell ref="B38:G38"/>
    <mergeCell ref="B25:G25"/>
    <mergeCell ref="B16:G16"/>
    <mergeCell ref="B70:G70"/>
    <mergeCell ref="B83:G83"/>
    <mergeCell ref="B92:G92"/>
    <mergeCell ref="B105:G105"/>
    <mergeCell ref="B126:G126"/>
    <mergeCell ref="B139:G139"/>
    <mergeCell ref="B148:G148"/>
  </mergeCells>
  <hyperlinks>
    <hyperlink ref="A182" location="Index!A1" display="Return to Index" xr:uid="{576B724F-BDDA-0E46-AFF1-07538E8B01AD}"/>
    <hyperlink ref="A59:G59" r:id="rId1" display="Link to Beghelli Web Page" xr:uid="{5041F5C4-7586-C540-8152-4C66520140E5}"/>
    <hyperlink ref="A68:G68" r:id="rId2" display="Link to Beghelli Web Page" xr:uid="{C583B589-3264-4049-9520-4D89AD0DC36F}"/>
    <hyperlink ref="A62:G62" r:id="rId3" display="Link to Beghelli Web Page" xr:uid="{0C482A78-3452-1640-854E-7E834DA78703}"/>
    <hyperlink ref="A180:G180" r:id="rId4" display="Link to Beghelli Web Page" xr:uid="{692D378F-A695-DB40-8C50-AE7D05B41AB3}"/>
    <hyperlink ref="A124" r:id="rId5" xr:uid="{D0ADADB7-6F34-7748-8128-7A4CF73DF42C}"/>
    <hyperlink ref="F68:G68" r:id="rId6" display="Link to Beghelli Web Page" xr:uid="{F742159C-C42C-D340-973C-A41E720D8D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237D-EB6A-2947-8C58-E9C5082D7999}">
  <sheetPr>
    <tabColor rgb="FF00B0F0"/>
  </sheetPr>
  <dimension ref="A1:G23"/>
  <sheetViews>
    <sheetView zoomScaleNormal="100" workbookViewId="0">
      <selection activeCell="D18" sqref="D18"/>
    </sheetView>
  </sheetViews>
  <sheetFormatPr baseColWidth="10" defaultColWidth="10.83203125" defaultRowHeight="16" x14ac:dyDescent="0.2"/>
  <cols>
    <col min="1" max="1" width="10.83203125" style="43"/>
    <col min="2" max="2" width="15.5" style="43" customWidth="1"/>
    <col min="3" max="3" width="10.83203125" style="43"/>
    <col min="4" max="4" width="36.5" style="43" customWidth="1"/>
    <col min="5" max="7" width="10.83203125" style="43" customWidth="1"/>
    <col min="8" max="16384" width="10.83203125" style="43"/>
  </cols>
  <sheetData>
    <row r="1" spans="1:7" x14ac:dyDescent="0.2">
      <c r="A1" s="411" t="s">
        <v>1142</v>
      </c>
      <c r="B1" s="388" t="s">
        <v>137</v>
      </c>
      <c r="C1" s="388" t="s">
        <v>138</v>
      </c>
      <c r="D1" s="422" t="s">
        <v>1143</v>
      </c>
      <c r="E1" s="383">
        <v>0.15</v>
      </c>
      <c r="F1" s="392">
        <v>0.1</v>
      </c>
      <c r="G1" s="345">
        <v>0.05</v>
      </c>
    </row>
    <row r="2" spans="1:7" x14ac:dyDescent="0.2">
      <c r="A2" s="64"/>
      <c r="B2" s="1331" t="s">
        <v>1144</v>
      </c>
      <c r="C2" s="1332"/>
      <c r="D2" s="1332"/>
      <c r="E2" s="1332"/>
      <c r="F2" s="1332"/>
      <c r="G2" s="1350"/>
    </row>
    <row r="3" spans="1:7" s="409" customFormat="1" x14ac:dyDescent="0.2">
      <c r="A3" s="525"/>
      <c r="B3" s="45" t="s">
        <v>1145</v>
      </c>
      <c r="C3" s="91">
        <v>100100496</v>
      </c>
      <c r="D3" s="45" t="s">
        <v>1146</v>
      </c>
      <c r="E3" s="518">
        <v>149.30000000000001</v>
      </c>
      <c r="F3" s="526">
        <v>134.4</v>
      </c>
      <c r="G3" s="530">
        <v>121</v>
      </c>
    </row>
    <row r="4" spans="1:7" s="409" customFormat="1" x14ac:dyDescent="0.2">
      <c r="A4" s="527"/>
      <c r="B4" s="315" t="s">
        <v>1147</v>
      </c>
      <c r="C4" s="528">
        <v>100100772</v>
      </c>
      <c r="D4" s="315" t="s">
        <v>1148</v>
      </c>
      <c r="E4" s="518">
        <v>149.30000000000001</v>
      </c>
      <c r="F4" s="526">
        <v>134.4</v>
      </c>
      <c r="G4" s="529">
        <v>121</v>
      </c>
    </row>
    <row r="5" spans="1:7" s="409" customFormat="1" x14ac:dyDescent="0.2">
      <c r="A5" s="525"/>
      <c r="B5" s="45" t="s">
        <v>1149</v>
      </c>
      <c r="C5" s="91">
        <v>100100524</v>
      </c>
      <c r="D5" s="45" t="s">
        <v>1150</v>
      </c>
      <c r="E5" s="518">
        <v>149.30000000000001</v>
      </c>
      <c r="F5" s="526">
        <v>134.4</v>
      </c>
      <c r="G5" s="530">
        <v>121</v>
      </c>
    </row>
    <row r="6" spans="1:7" s="409" customFormat="1" ht="24" x14ac:dyDescent="0.2">
      <c r="A6" s="525"/>
      <c r="B6" s="45" t="s">
        <v>1151</v>
      </c>
      <c r="C6" s="91">
        <v>100100610</v>
      </c>
      <c r="D6" s="45" t="s">
        <v>1152</v>
      </c>
      <c r="E6" s="518">
        <v>149.30000000000001</v>
      </c>
      <c r="F6" s="526">
        <v>134.4</v>
      </c>
      <c r="G6" s="530">
        <v>121</v>
      </c>
    </row>
    <row r="7" spans="1:7" s="409" customFormat="1" ht="24" x14ac:dyDescent="0.2">
      <c r="A7" s="525"/>
      <c r="B7" s="45" t="s">
        <v>1153</v>
      </c>
      <c r="C7" s="91">
        <v>100100620</v>
      </c>
      <c r="D7" s="45" t="s">
        <v>1154</v>
      </c>
      <c r="E7" s="518">
        <v>149.30000000000001</v>
      </c>
      <c r="F7" s="526">
        <v>134.4</v>
      </c>
      <c r="G7" s="530">
        <v>121</v>
      </c>
    </row>
    <row r="8" spans="1:7" s="409" customFormat="1" x14ac:dyDescent="0.2">
      <c r="A8" s="517"/>
      <c r="B8" s="45" t="s">
        <v>1155</v>
      </c>
      <c r="C8" s="91">
        <v>100100648</v>
      </c>
      <c r="D8" s="45" t="s">
        <v>1156</v>
      </c>
      <c r="E8" s="518">
        <v>232.10000000000002</v>
      </c>
      <c r="F8" s="526">
        <v>208.9</v>
      </c>
      <c r="G8" s="530">
        <v>188</v>
      </c>
    </row>
    <row r="9" spans="1:7" s="409" customFormat="1" ht="24" x14ac:dyDescent="0.2">
      <c r="A9" s="531"/>
      <c r="B9" s="315" t="s">
        <v>1157</v>
      </c>
      <c r="C9" s="528">
        <v>100100611</v>
      </c>
      <c r="D9" s="315" t="s">
        <v>1158</v>
      </c>
      <c r="E9" s="518">
        <v>232.10000000000002</v>
      </c>
      <c r="F9" s="526">
        <v>208.9</v>
      </c>
      <c r="G9" s="529">
        <v>188</v>
      </c>
    </row>
    <row r="10" spans="1:7" s="409" customFormat="1" ht="24" x14ac:dyDescent="0.2">
      <c r="A10" s="517"/>
      <c r="B10" s="45" t="s">
        <v>1159</v>
      </c>
      <c r="C10" s="91">
        <v>100100640</v>
      </c>
      <c r="D10" s="45" t="s">
        <v>1160</v>
      </c>
      <c r="E10" s="518">
        <v>232.10000000000002</v>
      </c>
      <c r="F10" s="526">
        <v>208.9</v>
      </c>
      <c r="G10" s="613">
        <v>188</v>
      </c>
    </row>
    <row r="11" spans="1:7" customFormat="1" ht="21" customHeight="1" x14ac:dyDescent="0.2">
      <c r="A11" s="327" t="s">
        <v>188</v>
      </c>
      <c r="B11" s="399"/>
      <c r="C11" s="399"/>
      <c r="D11" s="399"/>
      <c r="E11" s="399"/>
      <c r="F11" s="399"/>
      <c r="G11" s="399"/>
    </row>
    <row r="12" spans="1:7" x14ac:dyDescent="0.2">
      <c r="A12" s="64"/>
      <c r="B12" s="1351" t="s">
        <v>1161</v>
      </c>
      <c r="C12" s="1352"/>
      <c r="D12" s="1353"/>
      <c r="E12" s="383">
        <v>0.15</v>
      </c>
      <c r="F12" s="392">
        <v>0.1</v>
      </c>
      <c r="G12" s="612">
        <v>0.05</v>
      </c>
    </row>
    <row r="13" spans="1:7" x14ac:dyDescent="0.2">
      <c r="A13" s="64"/>
      <c r="B13" s="47" t="s">
        <v>1162</v>
      </c>
      <c r="C13" s="48">
        <v>100100603</v>
      </c>
      <c r="D13" s="45" t="s">
        <v>1163</v>
      </c>
      <c r="E13" s="25">
        <v>338.20000000000005</v>
      </c>
      <c r="F13" s="135">
        <v>304.40000000000003</v>
      </c>
      <c r="G13" s="364">
        <v>274</v>
      </c>
    </row>
    <row r="14" spans="1:7" x14ac:dyDescent="0.2">
      <c r="A14" s="64"/>
      <c r="B14" s="47" t="s">
        <v>1164</v>
      </c>
      <c r="C14" s="48">
        <v>100100608</v>
      </c>
      <c r="D14" s="45" t="s">
        <v>1165</v>
      </c>
      <c r="E14" s="25">
        <v>338.20000000000005</v>
      </c>
      <c r="F14" s="135">
        <v>304.40000000000003</v>
      </c>
      <c r="G14" s="364">
        <v>274</v>
      </c>
    </row>
    <row r="15" spans="1:7" x14ac:dyDescent="0.2">
      <c r="A15" s="64"/>
      <c r="B15" s="47" t="s">
        <v>1166</v>
      </c>
      <c r="C15" s="48">
        <v>100100612</v>
      </c>
      <c r="D15" s="45" t="s">
        <v>1167</v>
      </c>
      <c r="E15" s="25">
        <v>338.20000000000005</v>
      </c>
      <c r="F15" s="135">
        <v>304.40000000000003</v>
      </c>
      <c r="G15" s="364">
        <v>274</v>
      </c>
    </row>
    <row r="16" spans="1:7" x14ac:dyDescent="0.2">
      <c r="A16" s="368" t="s">
        <v>135</v>
      </c>
      <c r="B16" s="365" t="s">
        <v>1168</v>
      </c>
      <c r="C16" s="366">
        <v>100100649</v>
      </c>
      <c r="D16" s="315" t="s">
        <v>1169</v>
      </c>
      <c r="E16" s="25">
        <v>595.1</v>
      </c>
      <c r="F16" s="135">
        <v>535.6</v>
      </c>
      <c r="G16" s="367">
        <v>482</v>
      </c>
    </row>
    <row r="17" spans="1:7" x14ac:dyDescent="0.2">
      <c r="A17" s="64"/>
      <c r="B17" s="47" t="s">
        <v>1170</v>
      </c>
      <c r="C17" s="48">
        <v>100100626</v>
      </c>
      <c r="D17" s="45" t="s">
        <v>1171</v>
      </c>
      <c r="E17" s="25">
        <v>595.1</v>
      </c>
      <c r="F17" s="135">
        <v>535.6</v>
      </c>
      <c r="G17" s="364">
        <v>482</v>
      </c>
    </row>
    <row r="18" spans="1:7" x14ac:dyDescent="0.2">
      <c r="A18" s="64"/>
      <c r="B18" s="430" t="s">
        <v>1172</v>
      </c>
      <c r="C18" s="431">
        <v>100100655</v>
      </c>
      <c r="D18" s="432" t="s">
        <v>1173</v>
      </c>
      <c r="E18" s="433">
        <v>595.1</v>
      </c>
      <c r="F18" s="446">
        <v>535.6</v>
      </c>
      <c r="G18" s="542">
        <v>482</v>
      </c>
    </row>
    <row r="19" spans="1:7" customFormat="1" ht="21" customHeight="1" x14ac:dyDescent="0.2">
      <c r="A19" s="429" t="s">
        <v>188</v>
      </c>
      <c r="B19" s="429"/>
      <c r="C19" s="429"/>
      <c r="D19" s="429"/>
      <c r="E19" s="429"/>
      <c r="F19" s="429"/>
      <c r="G19" s="429"/>
    </row>
    <row r="20" spans="1:7" x14ac:dyDescent="0.2">
      <c r="A20" s="44" t="s">
        <v>1174</v>
      </c>
      <c r="B20" s="44"/>
      <c r="C20" s="44"/>
      <c r="D20" s="44"/>
      <c r="E20" s="44"/>
      <c r="F20" s="44"/>
      <c r="G20" s="44"/>
    </row>
    <row r="21" spans="1:7" x14ac:dyDescent="0.2">
      <c r="A21" s="44"/>
      <c r="B21" s="44"/>
      <c r="C21" s="44"/>
      <c r="D21" s="44"/>
      <c r="E21" s="44"/>
      <c r="F21" s="44"/>
      <c r="G21" s="44"/>
    </row>
    <row r="22" spans="1:7" x14ac:dyDescent="0.2">
      <c r="A22" s="67" t="s">
        <v>276</v>
      </c>
      <c r="B22" s="44"/>
      <c r="C22" s="44"/>
      <c r="D22" s="44"/>
      <c r="E22" s="44"/>
      <c r="F22" s="44"/>
      <c r="G22" s="44"/>
    </row>
    <row r="23" spans="1:7" x14ac:dyDescent="0.2">
      <c r="A23" s="44"/>
      <c r="B23" s="44"/>
      <c r="C23" s="44"/>
      <c r="D23" s="44"/>
      <c r="E23" s="44"/>
      <c r="F23" s="44"/>
      <c r="G23" s="44"/>
    </row>
  </sheetData>
  <sortState xmlns:xlrd2="http://schemas.microsoft.com/office/spreadsheetml/2017/richdata2" ref="B13:G18">
    <sortCondition ref="B13:B18"/>
  </sortState>
  <mergeCells count="2">
    <mergeCell ref="B2:G2"/>
    <mergeCell ref="B12:D12"/>
  </mergeCells>
  <hyperlinks>
    <hyperlink ref="A22" location="Index!A1" display="Return to Index" xr:uid="{64ABDECC-4CC5-8A42-822A-FB2710BAF2B3}"/>
    <hyperlink ref="A11:G11" r:id="rId1" display="Link to Beghelli Web Page" xr:uid="{7E3BE2FF-A8CB-4D08-BC6C-298867BF20B4}"/>
    <hyperlink ref="A19:G19" r:id="rId2" display="Link to Beghelli Web Page" xr:uid="{1647EA8A-B22E-44E6-9CCB-A5CDA2CED65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3A4D-E335-D544-80A0-3AF238CC24E1}">
  <sheetPr>
    <tabColor rgb="FF00B0F0"/>
  </sheetPr>
  <dimension ref="A1:G51"/>
  <sheetViews>
    <sheetView topLeftCell="A19" zoomScale="183" workbookViewId="0">
      <selection activeCell="D48" sqref="D48"/>
    </sheetView>
  </sheetViews>
  <sheetFormatPr baseColWidth="10" defaultColWidth="10.83203125" defaultRowHeight="16" x14ac:dyDescent="0.2"/>
  <cols>
    <col min="1" max="1" width="7.1640625" style="43" customWidth="1"/>
    <col min="2" max="2" width="21" style="43" customWidth="1"/>
    <col min="3" max="3" width="14" style="43" customWidth="1"/>
    <col min="4" max="4" width="37.1640625" style="43" customWidth="1"/>
    <col min="5" max="16384" width="10.83203125" style="43"/>
  </cols>
  <sheetData>
    <row r="1" spans="1:7" ht="17" x14ac:dyDescent="0.2">
      <c r="A1" s="411" t="s">
        <v>20</v>
      </c>
      <c r="B1" s="388" t="s">
        <v>137</v>
      </c>
      <c r="C1" s="388" t="s">
        <v>138</v>
      </c>
      <c r="D1" s="422" t="s">
        <v>1175</v>
      </c>
      <c r="E1" s="383">
        <v>0.15</v>
      </c>
      <c r="F1" s="383">
        <v>0.1</v>
      </c>
      <c r="G1" s="383">
        <v>0.05</v>
      </c>
    </row>
    <row r="2" spans="1:7" x14ac:dyDescent="0.2">
      <c r="A2" s="64"/>
      <c r="B2" s="389" t="s">
        <v>370</v>
      </c>
      <c r="C2" s="390"/>
      <c r="D2" s="391"/>
      <c r="E2" s="385"/>
      <c r="F2" s="385"/>
      <c r="G2" s="350"/>
    </row>
    <row r="3" spans="1:7" x14ac:dyDescent="0.2">
      <c r="A3" s="88"/>
      <c r="B3" s="47" t="s">
        <v>1176</v>
      </c>
      <c r="C3" s="48" t="s">
        <v>1177</v>
      </c>
      <c r="D3" s="45" t="s">
        <v>1178</v>
      </c>
      <c r="E3" s="382">
        <v>229.70000000000002</v>
      </c>
      <c r="F3" s="382">
        <v>206.70000000000002</v>
      </c>
      <c r="G3" s="25">
        <v>186</v>
      </c>
    </row>
    <row r="4" spans="1:7" x14ac:dyDescent="0.2">
      <c r="A4" s="64"/>
      <c r="B4" s="47" t="s">
        <v>1179</v>
      </c>
      <c r="C4" s="48" t="s">
        <v>1180</v>
      </c>
      <c r="D4" s="45" t="s">
        <v>1181</v>
      </c>
      <c r="E4" s="382">
        <v>233.3</v>
      </c>
      <c r="F4" s="382">
        <v>210</v>
      </c>
      <c r="G4" s="25">
        <v>189</v>
      </c>
    </row>
    <row r="5" spans="1:7" x14ac:dyDescent="0.2">
      <c r="A5" s="64"/>
      <c r="B5" s="47" t="s">
        <v>1182</v>
      </c>
      <c r="C5" s="48" t="s">
        <v>1183</v>
      </c>
      <c r="D5" s="45" t="s">
        <v>1184</v>
      </c>
      <c r="E5" s="382">
        <v>244.4</v>
      </c>
      <c r="F5" s="382">
        <v>220</v>
      </c>
      <c r="G5" s="25">
        <v>198</v>
      </c>
    </row>
    <row r="6" spans="1:7" x14ac:dyDescent="0.2">
      <c r="A6" s="64"/>
      <c r="B6" s="47" t="s">
        <v>1185</v>
      </c>
      <c r="C6" s="48" t="s">
        <v>1186</v>
      </c>
      <c r="D6" s="45" t="s">
        <v>1187</v>
      </c>
      <c r="E6" s="382">
        <v>300.7</v>
      </c>
      <c r="F6" s="382">
        <v>270.60000000000002</v>
      </c>
      <c r="G6" s="25">
        <v>243.5</v>
      </c>
    </row>
    <row r="7" spans="1:7" x14ac:dyDescent="0.2">
      <c r="A7" s="64"/>
      <c r="B7" s="47" t="s">
        <v>1188</v>
      </c>
      <c r="C7" s="48" t="s">
        <v>1189</v>
      </c>
      <c r="D7" s="45" t="s">
        <v>1190</v>
      </c>
      <c r="E7" s="382">
        <v>346.90000000000003</v>
      </c>
      <c r="F7" s="382">
        <v>312.20000000000005</v>
      </c>
      <c r="G7" s="25">
        <v>281</v>
      </c>
    </row>
    <row r="8" spans="1:7" x14ac:dyDescent="0.2">
      <c r="A8" s="64"/>
      <c r="B8" s="47" t="s">
        <v>1191</v>
      </c>
      <c r="C8" s="48" t="s">
        <v>1192</v>
      </c>
      <c r="D8" s="45" t="s">
        <v>1193</v>
      </c>
      <c r="E8" s="382">
        <v>375.90000000000003</v>
      </c>
      <c r="F8" s="382">
        <v>338.3</v>
      </c>
      <c r="G8" s="25">
        <v>304.5</v>
      </c>
    </row>
    <row r="9" spans="1:7" x14ac:dyDescent="0.2">
      <c r="A9" s="64"/>
      <c r="B9" s="47" t="s">
        <v>1194</v>
      </c>
      <c r="C9" s="48" t="s">
        <v>1195</v>
      </c>
      <c r="D9" s="45" t="s">
        <v>1196</v>
      </c>
      <c r="E9" s="382">
        <v>384.6</v>
      </c>
      <c r="F9" s="382">
        <v>346.1</v>
      </c>
      <c r="G9" s="25">
        <v>311.5</v>
      </c>
    </row>
    <row r="10" spans="1:7" x14ac:dyDescent="0.2">
      <c r="A10" s="64"/>
      <c r="B10" s="47" t="s">
        <v>1197</v>
      </c>
      <c r="C10" s="48"/>
      <c r="D10" s="45" t="s">
        <v>1198</v>
      </c>
      <c r="E10" s="382">
        <v>545.70000000000005</v>
      </c>
      <c r="F10" s="382">
        <v>491.1</v>
      </c>
      <c r="G10" s="25">
        <v>442</v>
      </c>
    </row>
    <row r="11" spans="1:7" x14ac:dyDescent="0.2">
      <c r="A11" s="64"/>
      <c r="B11" s="47" t="s">
        <v>1199</v>
      </c>
      <c r="C11" s="48" t="s">
        <v>1200</v>
      </c>
      <c r="D11" s="45" t="s">
        <v>1201</v>
      </c>
      <c r="E11" s="382">
        <v>244.4</v>
      </c>
      <c r="F11" s="382">
        <v>220</v>
      </c>
      <c r="G11" s="25">
        <v>198</v>
      </c>
    </row>
    <row r="12" spans="1:7" x14ac:dyDescent="0.2">
      <c r="A12" s="64"/>
      <c r="B12" s="47" t="s">
        <v>1202</v>
      </c>
      <c r="C12" s="48" t="s">
        <v>1203</v>
      </c>
      <c r="D12" s="45" t="s">
        <v>1204</v>
      </c>
      <c r="E12" s="382">
        <v>300.7</v>
      </c>
      <c r="F12" s="382">
        <v>270.60000000000002</v>
      </c>
      <c r="G12" s="25">
        <v>243.5</v>
      </c>
    </row>
    <row r="13" spans="1:7" x14ac:dyDescent="0.2">
      <c r="A13" s="64"/>
      <c r="B13" s="47" t="s">
        <v>1205</v>
      </c>
      <c r="C13" s="48" t="s">
        <v>1206</v>
      </c>
      <c r="D13" s="45" t="s">
        <v>1207</v>
      </c>
      <c r="E13" s="382">
        <v>346.90000000000003</v>
      </c>
      <c r="F13" s="382">
        <v>312.20000000000005</v>
      </c>
      <c r="G13" s="25">
        <v>281</v>
      </c>
    </row>
    <row r="14" spans="1:7" x14ac:dyDescent="0.2">
      <c r="A14" s="64"/>
      <c r="B14" s="47" t="s">
        <v>1208</v>
      </c>
      <c r="C14" s="48" t="s">
        <v>1209</v>
      </c>
      <c r="D14" s="45" t="s">
        <v>1210</v>
      </c>
      <c r="E14" s="382">
        <v>321</v>
      </c>
      <c r="F14" s="382">
        <v>288.90000000000003</v>
      </c>
      <c r="G14" s="25">
        <v>260</v>
      </c>
    </row>
    <row r="15" spans="1:7" x14ac:dyDescent="0.2">
      <c r="A15" s="64"/>
      <c r="B15" s="47" t="s">
        <v>1211</v>
      </c>
      <c r="C15" s="48" t="s">
        <v>1212</v>
      </c>
      <c r="D15" s="45" t="s">
        <v>1213</v>
      </c>
      <c r="E15" s="382">
        <v>356.20000000000005</v>
      </c>
      <c r="F15" s="382">
        <v>320.60000000000002</v>
      </c>
      <c r="G15" s="25">
        <v>288.5</v>
      </c>
    </row>
    <row r="16" spans="1:7" x14ac:dyDescent="0.2">
      <c r="A16" s="64"/>
      <c r="B16" s="47" t="s">
        <v>1214</v>
      </c>
      <c r="C16" s="48" t="s">
        <v>1215</v>
      </c>
      <c r="D16" s="45" t="s">
        <v>1216</v>
      </c>
      <c r="E16" s="382">
        <v>369.8</v>
      </c>
      <c r="F16" s="382">
        <v>332.8</v>
      </c>
      <c r="G16" s="25">
        <v>299.5</v>
      </c>
    </row>
    <row r="17" spans="1:7" x14ac:dyDescent="0.2">
      <c r="A17" s="64"/>
      <c r="B17" s="47" t="s">
        <v>1217</v>
      </c>
      <c r="C17" s="48" t="s">
        <v>1218</v>
      </c>
      <c r="D17" s="45" t="s">
        <v>1219</v>
      </c>
      <c r="E17" s="382">
        <v>424.1</v>
      </c>
      <c r="F17" s="382">
        <v>381.70000000000005</v>
      </c>
      <c r="G17" s="25">
        <v>343.5</v>
      </c>
    </row>
    <row r="18" spans="1:7" x14ac:dyDescent="0.2">
      <c r="A18" s="64"/>
      <c r="B18" s="47" t="s">
        <v>1220</v>
      </c>
      <c r="C18" s="48" t="s">
        <v>1221</v>
      </c>
      <c r="D18" s="45" t="s">
        <v>1222</v>
      </c>
      <c r="E18" s="382">
        <v>476.6</v>
      </c>
      <c r="F18" s="382">
        <v>428.90000000000003</v>
      </c>
      <c r="G18" s="25">
        <v>386</v>
      </c>
    </row>
    <row r="19" spans="1:7" x14ac:dyDescent="0.2">
      <c r="A19" s="64"/>
      <c r="B19" s="47" t="s">
        <v>1223</v>
      </c>
      <c r="C19" s="48" t="s">
        <v>1224</v>
      </c>
      <c r="D19" s="45" t="s">
        <v>1225</v>
      </c>
      <c r="E19" s="382">
        <v>611.1</v>
      </c>
      <c r="F19" s="382">
        <v>550</v>
      </c>
      <c r="G19" s="25">
        <v>495</v>
      </c>
    </row>
    <row r="20" spans="1:7" x14ac:dyDescent="0.2">
      <c r="A20" s="64"/>
      <c r="B20" s="47" t="s">
        <v>1226</v>
      </c>
      <c r="C20" s="48" t="s">
        <v>1227</v>
      </c>
      <c r="D20" s="45" t="s">
        <v>1228</v>
      </c>
      <c r="E20" s="382">
        <v>585.20000000000005</v>
      </c>
      <c r="F20" s="382">
        <v>526.70000000000005</v>
      </c>
      <c r="G20" s="25">
        <v>474</v>
      </c>
    </row>
    <row r="21" spans="1:7" x14ac:dyDescent="0.2">
      <c r="A21" s="64"/>
      <c r="B21" s="47" t="s">
        <v>1229</v>
      </c>
      <c r="C21" s="48" t="s">
        <v>1230</v>
      </c>
      <c r="D21" s="45" t="s">
        <v>1231</v>
      </c>
      <c r="E21" s="382">
        <v>611.1</v>
      </c>
      <c r="F21" s="382">
        <v>550</v>
      </c>
      <c r="G21" s="25">
        <v>495</v>
      </c>
    </row>
    <row r="22" spans="1:7" x14ac:dyDescent="0.2">
      <c r="A22" s="64"/>
      <c r="B22" s="74" t="s">
        <v>399</v>
      </c>
      <c r="C22" s="35"/>
      <c r="D22" s="75"/>
      <c r="E22" s="36"/>
      <c r="F22" s="36"/>
      <c r="G22" s="37"/>
    </row>
    <row r="23" spans="1:7" x14ac:dyDescent="0.2">
      <c r="A23" s="88"/>
      <c r="B23" s="47" t="s">
        <v>1232</v>
      </c>
      <c r="C23" s="48" t="s">
        <v>1233</v>
      </c>
      <c r="D23" s="45" t="s">
        <v>1234</v>
      </c>
      <c r="E23" s="382">
        <v>272.90000000000003</v>
      </c>
      <c r="F23" s="382">
        <v>245.60000000000002</v>
      </c>
      <c r="G23" s="25">
        <v>221</v>
      </c>
    </row>
    <row r="24" spans="1:7" x14ac:dyDescent="0.2">
      <c r="A24" s="64"/>
      <c r="B24" s="47" t="s">
        <v>1235</v>
      </c>
      <c r="C24" s="48" t="s">
        <v>1236</v>
      </c>
      <c r="D24" s="45" t="s">
        <v>1237</v>
      </c>
      <c r="E24" s="382">
        <v>332.1</v>
      </c>
      <c r="F24" s="382">
        <v>298.90000000000003</v>
      </c>
      <c r="G24" s="25">
        <v>269</v>
      </c>
    </row>
    <row r="25" spans="1:7" x14ac:dyDescent="0.2">
      <c r="A25" s="64"/>
      <c r="B25" s="47" t="s">
        <v>1238</v>
      </c>
      <c r="C25" s="48" t="s">
        <v>1239</v>
      </c>
      <c r="D25" s="45" t="s">
        <v>1240</v>
      </c>
      <c r="E25" s="382">
        <v>428.40000000000003</v>
      </c>
      <c r="F25" s="382">
        <v>385.6</v>
      </c>
      <c r="G25" s="25">
        <v>347</v>
      </c>
    </row>
    <row r="26" spans="1:7" x14ac:dyDescent="0.2">
      <c r="A26" s="64"/>
      <c r="B26" s="47" t="s">
        <v>1241</v>
      </c>
      <c r="C26" s="48" t="s">
        <v>1242</v>
      </c>
      <c r="D26" s="45" t="s">
        <v>1243</v>
      </c>
      <c r="E26" s="382">
        <v>472.90000000000003</v>
      </c>
      <c r="F26" s="382">
        <v>425.6</v>
      </c>
      <c r="G26" s="25">
        <v>383</v>
      </c>
    </row>
    <row r="27" spans="1:7" x14ac:dyDescent="0.2">
      <c r="A27" s="64"/>
      <c r="B27" s="47" t="s">
        <v>1244</v>
      </c>
      <c r="C27" s="48" t="s">
        <v>1245</v>
      </c>
      <c r="D27" s="45" t="s">
        <v>1246</v>
      </c>
      <c r="E27" s="382">
        <v>332.1</v>
      </c>
      <c r="F27" s="382">
        <v>298.90000000000003</v>
      </c>
      <c r="G27" s="25">
        <v>269</v>
      </c>
    </row>
    <row r="28" spans="1:7" x14ac:dyDescent="0.2">
      <c r="A28" s="64"/>
      <c r="B28" s="47" t="s">
        <v>1247</v>
      </c>
      <c r="C28" s="48" t="s">
        <v>1248</v>
      </c>
      <c r="D28" s="45" t="s">
        <v>1249</v>
      </c>
      <c r="E28" s="382">
        <v>472.90000000000003</v>
      </c>
      <c r="F28" s="382">
        <v>425.6</v>
      </c>
      <c r="G28" s="25">
        <v>383</v>
      </c>
    </row>
    <row r="29" spans="1:7" x14ac:dyDescent="0.2">
      <c r="A29" s="64"/>
      <c r="B29" s="47" t="s">
        <v>1250</v>
      </c>
      <c r="C29" s="48" t="s">
        <v>1251</v>
      </c>
      <c r="D29" s="45" t="s">
        <v>1252</v>
      </c>
      <c r="E29" s="382">
        <v>566.70000000000005</v>
      </c>
      <c r="F29" s="382">
        <v>510</v>
      </c>
      <c r="G29" s="25">
        <v>459</v>
      </c>
    </row>
    <row r="30" spans="1:7" x14ac:dyDescent="0.2">
      <c r="A30" s="64"/>
      <c r="B30" s="47" t="s">
        <v>1253</v>
      </c>
      <c r="C30" s="48" t="s">
        <v>1254</v>
      </c>
      <c r="D30" s="45" t="s">
        <v>1255</v>
      </c>
      <c r="E30" s="382">
        <v>714.80000000000007</v>
      </c>
      <c r="F30" s="382">
        <v>643.30000000000007</v>
      </c>
      <c r="G30" s="25">
        <v>579</v>
      </c>
    </row>
    <row r="31" spans="1:7" x14ac:dyDescent="0.2">
      <c r="A31" s="64"/>
      <c r="B31" s="47" t="s">
        <v>1256</v>
      </c>
      <c r="C31" s="48" t="s">
        <v>1257</v>
      </c>
      <c r="D31" s="45" t="s">
        <v>1258</v>
      </c>
      <c r="E31" s="382">
        <v>519.80000000000007</v>
      </c>
      <c r="F31" s="382">
        <v>467.8</v>
      </c>
      <c r="G31" s="25">
        <v>421</v>
      </c>
    </row>
    <row r="32" spans="1:7" x14ac:dyDescent="0.2">
      <c r="A32" s="64"/>
      <c r="B32" s="47" t="s">
        <v>1259</v>
      </c>
      <c r="C32" s="48" t="s">
        <v>1260</v>
      </c>
      <c r="D32" s="45" t="s">
        <v>1261</v>
      </c>
      <c r="E32" s="382">
        <v>711.1</v>
      </c>
      <c r="F32" s="382">
        <v>640</v>
      </c>
      <c r="G32" s="25">
        <v>576</v>
      </c>
    </row>
    <row r="33" spans="1:7" x14ac:dyDescent="0.2">
      <c r="A33" s="64"/>
      <c r="B33" s="65" t="s">
        <v>154</v>
      </c>
      <c r="C33" s="62"/>
      <c r="D33" s="145" t="s">
        <v>155</v>
      </c>
      <c r="E33" s="66"/>
      <c r="F33" s="36" t="s">
        <v>156</v>
      </c>
      <c r="G33" s="37"/>
    </row>
    <row r="34" spans="1:7" x14ac:dyDescent="0.2">
      <c r="A34" s="64"/>
      <c r="B34" s="365" t="s">
        <v>412</v>
      </c>
      <c r="C34" s="366"/>
      <c r="D34" s="315" t="s">
        <v>1262</v>
      </c>
      <c r="E34" s="571"/>
      <c r="F34" s="572">
        <v>25</v>
      </c>
      <c r="G34" s="573"/>
    </row>
    <row r="35" spans="1:7" x14ac:dyDescent="0.2">
      <c r="A35" s="64"/>
      <c r="B35" s="365" t="s">
        <v>161</v>
      </c>
      <c r="C35" s="366"/>
      <c r="D35" s="315" t="s">
        <v>202</v>
      </c>
      <c r="E35" s="571"/>
      <c r="F35" s="572">
        <v>22</v>
      </c>
      <c r="G35" s="573"/>
    </row>
    <row r="36" spans="1:7" x14ac:dyDescent="0.2">
      <c r="A36" s="64"/>
      <c r="B36" s="365" t="s">
        <v>414</v>
      </c>
      <c r="C36" s="366"/>
      <c r="D36" s="315" t="s">
        <v>415</v>
      </c>
      <c r="E36" s="571"/>
      <c r="F36" s="572">
        <v>70</v>
      </c>
      <c r="G36" s="573"/>
    </row>
    <row r="37" spans="1:7" x14ac:dyDescent="0.2">
      <c r="A37" s="64"/>
      <c r="B37" s="365" t="s">
        <v>416</v>
      </c>
      <c r="C37" s="366"/>
      <c r="D37" s="315" t="s">
        <v>417</v>
      </c>
      <c r="E37" s="571"/>
      <c r="F37" s="572">
        <v>75</v>
      </c>
      <c r="G37" s="573"/>
    </row>
    <row r="38" spans="1:7" x14ac:dyDescent="0.2">
      <c r="A38" s="64"/>
      <c r="B38" s="365" t="s">
        <v>323</v>
      </c>
      <c r="C38" s="366"/>
      <c r="D38" s="315" t="s">
        <v>1263</v>
      </c>
      <c r="E38" s="571"/>
      <c r="F38" s="572">
        <v>15</v>
      </c>
      <c r="G38" s="573"/>
    </row>
    <row r="39" spans="1:7" x14ac:dyDescent="0.2">
      <c r="A39" s="64"/>
      <c r="B39" s="365" t="s">
        <v>1264</v>
      </c>
      <c r="C39" s="366"/>
      <c r="D39" s="315" t="s">
        <v>1265</v>
      </c>
      <c r="E39" s="571"/>
      <c r="F39" s="572" t="s">
        <v>169</v>
      </c>
      <c r="G39" s="906"/>
    </row>
    <row r="40" spans="1:7" x14ac:dyDescent="0.2">
      <c r="A40" s="64"/>
      <c r="B40" s="365" t="s">
        <v>1266</v>
      </c>
      <c r="C40" s="366"/>
      <c r="D40" s="315" t="s">
        <v>1267</v>
      </c>
      <c r="E40" s="571"/>
      <c r="F40" s="572">
        <v>20</v>
      </c>
      <c r="G40" s="906"/>
    </row>
    <row r="41" spans="1:7" x14ac:dyDescent="0.2">
      <c r="A41" s="64"/>
      <c r="B41" s="365" t="s">
        <v>1268</v>
      </c>
      <c r="C41" s="366"/>
      <c r="D41" s="315" t="s">
        <v>1269</v>
      </c>
      <c r="E41" s="571"/>
      <c r="F41" s="572">
        <v>20</v>
      </c>
      <c r="G41" s="573"/>
    </row>
    <row r="42" spans="1:7" x14ac:dyDescent="0.2">
      <c r="A42" s="64"/>
      <c r="B42" s="907" t="s">
        <v>176</v>
      </c>
      <c r="C42" s="366"/>
      <c r="D42" s="315" t="s">
        <v>177</v>
      </c>
      <c r="E42" s="571"/>
      <c r="F42" s="572">
        <v>18</v>
      </c>
      <c r="G42" s="573"/>
    </row>
    <row r="43" spans="1:7" x14ac:dyDescent="0.2">
      <c r="A43" s="64"/>
      <c r="B43" s="908" t="s">
        <v>422</v>
      </c>
      <c r="C43" s="585"/>
      <c r="D43" s="586" t="s">
        <v>423</v>
      </c>
      <c r="E43" s="577"/>
      <c r="F43" s="909">
        <v>25</v>
      </c>
      <c r="G43" s="910"/>
    </row>
    <row r="44" spans="1:7" x14ac:dyDescent="0.2">
      <c r="A44" s="71"/>
      <c r="B44" s="911" t="s">
        <v>178</v>
      </c>
      <c r="C44" s="912" t="s">
        <v>138</v>
      </c>
      <c r="D44" s="913" t="s">
        <v>155</v>
      </c>
      <c r="E44" s="583">
        <v>0.15</v>
      </c>
      <c r="F44" s="583">
        <v>0.1</v>
      </c>
      <c r="G44" s="583">
        <v>0.05</v>
      </c>
    </row>
    <row r="45" spans="1:7" ht="20.25" customHeight="1" x14ac:dyDescent="0.2">
      <c r="A45" s="64"/>
      <c r="B45" s="412" t="s">
        <v>424</v>
      </c>
      <c r="C45" s="215">
        <v>476000021</v>
      </c>
      <c r="D45" s="451" t="s">
        <v>425</v>
      </c>
      <c r="E45" s="163">
        <v>37</v>
      </c>
      <c r="F45" s="163">
        <v>33.300000000000004</v>
      </c>
      <c r="G45" s="163">
        <v>30</v>
      </c>
    </row>
    <row r="46" spans="1:7" ht="29" customHeight="1" x14ac:dyDescent="0.2">
      <c r="A46" s="71"/>
      <c r="B46" s="1354" t="s">
        <v>1270</v>
      </c>
      <c r="C46" s="1354"/>
      <c r="D46" s="1354"/>
      <c r="E46" s="1354"/>
      <c r="F46" s="1354"/>
      <c r="G46" s="1354"/>
    </row>
    <row r="47" spans="1:7" x14ac:dyDescent="0.2">
      <c r="A47" s="67" t="s">
        <v>188</v>
      </c>
      <c r="B47" s="55"/>
      <c r="C47" s="72"/>
      <c r="D47" s="73"/>
      <c r="E47" s="56"/>
      <c r="F47" s="56"/>
      <c r="G47" s="56"/>
    </row>
    <row r="48" spans="1:7" x14ac:dyDescent="0.2">
      <c r="A48" s="67" t="s">
        <v>276</v>
      </c>
      <c r="B48" s="44"/>
      <c r="C48" s="44"/>
      <c r="D48" s="44"/>
      <c r="E48" s="44"/>
      <c r="F48" s="44"/>
      <c r="G48" s="44"/>
    </row>
    <row r="49" spans="1:7" x14ac:dyDescent="0.2">
      <c r="A49" s="44"/>
      <c r="B49" s="44"/>
      <c r="C49" s="44"/>
      <c r="D49" s="44"/>
      <c r="E49" s="44"/>
      <c r="F49" s="44"/>
      <c r="G49" s="44"/>
    </row>
    <row r="51" spans="1:7" x14ac:dyDescent="0.2">
      <c r="B51" s="43" t="s">
        <v>1271</v>
      </c>
    </row>
  </sheetData>
  <sortState xmlns:xlrd2="http://schemas.microsoft.com/office/spreadsheetml/2017/richdata2" ref="B34:G43">
    <sortCondition ref="B34:B43"/>
  </sortState>
  <mergeCells count="1">
    <mergeCell ref="B46:G46"/>
  </mergeCells>
  <hyperlinks>
    <hyperlink ref="A48" location="Index!A1" display="Return to Index" xr:uid="{3F09CC82-AD56-B24B-B5D2-D2733EEA8632}"/>
    <hyperlink ref="A47" r:id="rId1" xr:uid="{D9EBA68D-F1C4-924A-8BC5-B6A20A5E18B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4FE0-82A0-3A4D-934F-3300B449B4CD}">
  <sheetPr>
    <tabColor rgb="FF00B0F0"/>
  </sheetPr>
  <dimension ref="A1:G14"/>
  <sheetViews>
    <sheetView zoomScale="217" workbookViewId="0">
      <selection activeCell="D21" sqref="D21"/>
    </sheetView>
  </sheetViews>
  <sheetFormatPr baseColWidth="10" defaultColWidth="10.83203125" defaultRowHeight="16" x14ac:dyDescent="0.2"/>
  <cols>
    <col min="1" max="1" width="6.5" style="43" customWidth="1"/>
    <col min="2" max="2" width="19" style="43" customWidth="1"/>
    <col min="3" max="3" width="10.83203125" style="43"/>
    <col min="4" max="4" width="46" style="43" customWidth="1"/>
    <col min="5" max="16384" width="10.83203125" style="43"/>
  </cols>
  <sheetData>
    <row r="1" spans="1:7" ht="42" customHeight="1" x14ac:dyDescent="0.2">
      <c r="A1" s="423" t="s">
        <v>1272</v>
      </c>
      <c r="B1" s="388" t="s">
        <v>137</v>
      </c>
      <c r="C1" s="388" t="s">
        <v>138</v>
      </c>
      <c r="D1" s="422" t="s">
        <v>1273</v>
      </c>
      <c r="E1" s="383">
        <v>0.15</v>
      </c>
      <c r="F1" s="383">
        <v>0.1</v>
      </c>
      <c r="G1" s="383">
        <v>0.05</v>
      </c>
    </row>
    <row r="2" spans="1:7" x14ac:dyDescent="0.2">
      <c r="A2" s="127"/>
      <c r="B2" s="413" t="s">
        <v>1274</v>
      </c>
      <c r="C2" s="215">
        <v>101000037</v>
      </c>
      <c r="D2" s="424" t="s">
        <v>1275</v>
      </c>
      <c r="E2" s="163">
        <v>171.60000000000002</v>
      </c>
      <c r="F2" s="163">
        <v>154.4</v>
      </c>
      <c r="G2" s="30">
        <v>139</v>
      </c>
    </row>
    <row r="3" spans="1:7" x14ac:dyDescent="0.2">
      <c r="A3" s="126"/>
      <c r="B3" s="124" t="s">
        <v>1276</v>
      </c>
      <c r="C3" s="48">
        <v>101000038</v>
      </c>
      <c r="D3" s="424" t="s">
        <v>1277</v>
      </c>
      <c r="E3" s="382">
        <v>177.8</v>
      </c>
      <c r="F3" s="382">
        <v>160</v>
      </c>
      <c r="G3" s="25">
        <v>144</v>
      </c>
    </row>
    <row r="4" spans="1:7" x14ac:dyDescent="0.2">
      <c r="A4" s="64"/>
      <c r="B4" s="61" t="s">
        <v>154</v>
      </c>
      <c r="C4" s="62"/>
      <c r="D4" s="145" t="s">
        <v>238</v>
      </c>
      <c r="E4" s="66"/>
      <c r="F4" s="36" t="s">
        <v>156</v>
      </c>
      <c r="G4" s="37"/>
    </row>
    <row r="5" spans="1:7" x14ac:dyDescent="0.2">
      <c r="A5" s="125"/>
      <c r="B5" s="124" t="s">
        <v>343</v>
      </c>
      <c r="C5" s="48"/>
      <c r="D5" s="45" t="s">
        <v>344</v>
      </c>
      <c r="E5" s="49"/>
      <c r="F5" s="50">
        <v>25</v>
      </c>
      <c r="G5" s="24"/>
    </row>
    <row r="6" spans="1:7" x14ac:dyDescent="0.2">
      <c r="A6" s="127"/>
      <c r="B6" s="124" t="s">
        <v>498</v>
      </c>
      <c r="C6" s="48"/>
      <c r="D6" s="45" t="s">
        <v>166</v>
      </c>
      <c r="E6" s="49"/>
      <c r="F6" s="50">
        <v>25</v>
      </c>
      <c r="G6" s="24"/>
    </row>
    <row r="7" spans="1:7" x14ac:dyDescent="0.2">
      <c r="A7" s="128"/>
      <c r="B7" s="47" t="s">
        <v>1278</v>
      </c>
      <c r="C7" s="48"/>
      <c r="D7" s="45" t="s">
        <v>1279</v>
      </c>
      <c r="E7" s="49"/>
      <c r="F7" s="50">
        <v>15</v>
      </c>
      <c r="G7" s="24"/>
    </row>
    <row r="8" spans="1:7" x14ac:dyDescent="0.2">
      <c r="A8" s="128"/>
      <c r="B8" s="47" t="s">
        <v>500</v>
      </c>
      <c r="C8" s="48"/>
      <c r="D8" s="45" t="s">
        <v>1280</v>
      </c>
      <c r="E8" s="49"/>
      <c r="F8" s="50">
        <v>30</v>
      </c>
      <c r="G8" s="24"/>
    </row>
    <row r="9" spans="1:7" x14ac:dyDescent="0.2">
      <c r="A9" s="128"/>
      <c r="B9" s="65" t="s">
        <v>178</v>
      </c>
      <c r="C9" s="62" t="s">
        <v>138</v>
      </c>
      <c r="D9" s="145" t="s">
        <v>155</v>
      </c>
      <c r="E9" s="34">
        <v>0.15</v>
      </c>
      <c r="F9" s="34">
        <v>0.1</v>
      </c>
      <c r="G9" s="34">
        <v>0.05</v>
      </c>
    </row>
    <row r="10" spans="1:7" x14ac:dyDescent="0.2">
      <c r="A10" s="128"/>
      <c r="B10" s="124" t="s">
        <v>1281</v>
      </c>
      <c r="C10" s="48" t="s">
        <v>1282</v>
      </c>
      <c r="D10" s="45" t="s">
        <v>1283</v>
      </c>
      <c r="E10" s="25">
        <v>127.10000000000001</v>
      </c>
      <c r="F10" s="25">
        <v>114.4</v>
      </c>
      <c r="G10" s="25">
        <v>103</v>
      </c>
    </row>
    <row r="11" spans="1:7" ht="24" x14ac:dyDescent="0.2">
      <c r="A11" s="55"/>
      <c r="B11" s="679" t="s">
        <v>1284</v>
      </c>
      <c r="C11" s="637" t="s">
        <v>1285</v>
      </c>
      <c r="D11" s="763" t="s">
        <v>1286</v>
      </c>
      <c r="E11" s="766">
        <v>55.6</v>
      </c>
      <c r="F11" s="766">
        <v>50</v>
      </c>
      <c r="G11" s="766">
        <v>45</v>
      </c>
    </row>
    <row r="12" spans="1:7" x14ac:dyDescent="0.2">
      <c r="A12" s="67" t="s">
        <v>188</v>
      </c>
      <c r="B12" s="55"/>
      <c r="C12" s="72"/>
      <c r="D12" s="73"/>
      <c r="E12" s="56"/>
      <c r="F12" s="56"/>
      <c r="G12" s="56"/>
    </row>
    <row r="13" spans="1:7" x14ac:dyDescent="0.2">
      <c r="A13" s="67" t="s">
        <v>276</v>
      </c>
      <c r="B13" s="44"/>
      <c r="C13" s="44"/>
      <c r="D13" s="44"/>
      <c r="E13" s="44"/>
      <c r="F13" s="44"/>
      <c r="G13" s="44"/>
    </row>
    <row r="14" spans="1:7" x14ac:dyDescent="0.2">
      <c r="A14" s="44"/>
      <c r="B14" s="44"/>
      <c r="C14" s="44"/>
      <c r="D14" s="44"/>
      <c r="E14" s="44"/>
      <c r="F14" s="44"/>
      <c r="G14" s="44"/>
    </row>
  </sheetData>
  <sortState xmlns:xlrd2="http://schemas.microsoft.com/office/spreadsheetml/2017/richdata2" ref="B5:G8">
    <sortCondition ref="B5:B8"/>
  </sortState>
  <hyperlinks>
    <hyperlink ref="A13" location="Index!A1" display="Return to Index" xr:uid="{5D6A7D9E-398A-3747-8E53-C2507856AC55}"/>
    <hyperlink ref="A12" r:id="rId1" xr:uid="{846952AC-FECA-4440-8D39-6356B2CF4C8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926F-DA2E-B54F-934D-47DEAA063D85}">
  <sheetPr>
    <tabColor rgb="FF92D050"/>
  </sheetPr>
  <dimension ref="A1:G49"/>
  <sheetViews>
    <sheetView zoomScale="212" workbookViewId="0">
      <selection activeCell="I12" sqref="I12"/>
    </sheetView>
  </sheetViews>
  <sheetFormatPr baseColWidth="10" defaultColWidth="10.83203125" defaultRowHeight="16" x14ac:dyDescent="0.2"/>
  <cols>
    <col min="1" max="1" width="6.5" style="43" customWidth="1"/>
    <col min="2" max="2" width="19.5" style="43" customWidth="1"/>
    <col min="3" max="3" width="11.83203125" style="43" customWidth="1"/>
    <col min="4" max="4" width="46" style="43" customWidth="1"/>
    <col min="5" max="16384" width="10.83203125" style="43"/>
  </cols>
  <sheetData>
    <row r="1" spans="1:7" ht="19" x14ac:dyDescent="0.2">
      <c r="A1" s="914" t="s">
        <v>113</v>
      </c>
      <c r="B1" s="95" t="s">
        <v>137</v>
      </c>
      <c r="C1" s="455" t="s">
        <v>138</v>
      </c>
      <c r="D1" s="705" t="s">
        <v>1287</v>
      </c>
      <c r="E1" s="706">
        <v>0.15</v>
      </c>
      <c r="F1" s="707">
        <v>0.1</v>
      </c>
      <c r="G1" s="915">
        <v>0.05</v>
      </c>
    </row>
    <row r="2" spans="1:7" ht="24" x14ac:dyDescent="0.2">
      <c r="A2" s="690"/>
      <c r="B2" s="708" t="s">
        <v>1288</v>
      </c>
      <c r="C2" s="709">
        <v>100101525</v>
      </c>
      <c r="D2" s="710" t="s">
        <v>1289</v>
      </c>
      <c r="E2" s="711">
        <v>18.600000000000001</v>
      </c>
      <c r="F2" s="711">
        <v>16.7</v>
      </c>
      <c r="G2" s="1125">
        <v>15</v>
      </c>
    </row>
    <row r="3" spans="1:7" ht="24" x14ac:dyDescent="0.2">
      <c r="A3" s="690"/>
      <c r="B3" s="708" t="s">
        <v>1290</v>
      </c>
      <c r="C3" s="709">
        <v>100101526</v>
      </c>
      <c r="D3" s="710" t="s">
        <v>1291</v>
      </c>
      <c r="E3" s="711">
        <v>22.200000000000003</v>
      </c>
      <c r="F3" s="711">
        <v>20</v>
      </c>
      <c r="G3" s="1125">
        <v>18</v>
      </c>
    </row>
    <row r="4" spans="1:7" ht="24" x14ac:dyDescent="0.2">
      <c r="A4" s="690"/>
      <c r="B4" s="708" t="s">
        <v>1292</v>
      </c>
      <c r="C4" s="709">
        <v>100101527</v>
      </c>
      <c r="D4" s="710" t="s">
        <v>1293</v>
      </c>
      <c r="E4" s="711">
        <v>18.600000000000001</v>
      </c>
      <c r="F4" s="711">
        <v>16.7</v>
      </c>
      <c r="G4" s="1125">
        <v>15</v>
      </c>
    </row>
    <row r="5" spans="1:7" ht="24" x14ac:dyDescent="0.2">
      <c r="A5" s="690"/>
      <c r="B5" s="708" t="s">
        <v>1294</v>
      </c>
      <c r="C5" s="709">
        <v>100101528</v>
      </c>
      <c r="D5" s="710" t="s">
        <v>1295</v>
      </c>
      <c r="E5" s="711">
        <v>22.200000000000003</v>
      </c>
      <c r="F5" s="711">
        <v>20</v>
      </c>
      <c r="G5" s="1125">
        <v>18</v>
      </c>
    </row>
    <row r="6" spans="1:7" x14ac:dyDescent="0.2">
      <c r="A6" s="690"/>
      <c r="B6" s="712" t="s">
        <v>154</v>
      </c>
      <c r="C6" s="713"/>
      <c r="D6" s="714"/>
      <c r="E6" s="543"/>
      <c r="F6" s="715" t="s">
        <v>156</v>
      </c>
      <c r="G6" s="1124"/>
    </row>
    <row r="7" spans="1:7" x14ac:dyDescent="0.2">
      <c r="A7" s="690"/>
      <c r="B7" s="708" t="s">
        <v>1296</v>
      </c>
      <c r="C7" s="716"/>
      <c r="D7" s="710" t="s">
        <v>1297</v>
      </c>
      <c r="E7" s="611"/>
      <c r="F7" s="156">
        <v>10.5</v>
      </c>
      <c r="G7" s="1126"/>
    </row>
    <row r="8" spans="1:7" x14ac:dyDescent="0.2">
      <c r="A8" s="690"/>
      <c r="B8" s="708" t="s">
        <v>1298</v>
      </c>
      <c r="C8" s="716"/>
      <c r="D8" s="710" t="s">
        <v>1299</v>
      </c>
      <c r="E8" s="611"/>
      <c r="F8" s="156">
        <v>18</v>
      </c>
      <c r="G8" s="1126"/>
    </row>
    <row r="9" spans="1:7" x14ac:dyDescent="0.2">
      <c r="A9" s="690"/>
      <c r="B9" s="708" t="s">
        <v>1300</v>
      </c>
      <c r="C9" s="716"/>
      <c r="D9" s="710" t="s">
        <v>1301</v>
      </c>
      <c r="E9" s="611"/>
      <c r="F9" s="156">
        <v>18</v>
      </c>
      <c r="G9" s="1126"/>
    </row>
    <row r="10" spans="1:7" x14ac:dyDescent="0.2">
      <c r="A10" s="690"/>
      <c r="B10" s="708" t="s">
        <v>1302</v>
      </c>
      <c r="C10" s="717"/>
      <c r="D10" s="710" t="s">
        <v>1303</v>
      </c>
      <c r="E10" s="611"/>
      <c r="F10" s="156">
        <v>35</v>
      </c>
      <c r="G10" s="1126"/>
    </row>
    <row r="11" spans="1:7" x14ac:dyDescent="0.2">
      <c r="A11" s="773"/>
      <c r="B11" s="718" t="s">
        <v>1304</v>
      </c>
      <c r="C11" s="719" t="s">
        <v>138</v>
      </c>
      <c r="D11" s="720" t="s">
        <v>155</v>
      </c>
      <c r="E11" s="721">
        <v>0.15</v>
      </c>
      <c r="F11" s="722">
        <v>0.1</v>
      </c>
      <c r="G11" s="1127">
        <v>0.05</v>
      </c>
    </row>
    <row r="12" spans="1:7" ht="36" x14ac:dyDescent="0.2">
      <c r="A12" s="773"/>
      <c r="B12" s="47" t="str">
        <f>[1]Accessories!B299</f>
        <v>WG 6DX16.5LX14W WHT</v>
      </c>
      <c r="C12" s="48" t="str">
        <f>[1]Accessories!C299</f>
        <v>300400013-001</v>
      </c>
      <c r="D12" s="45" t="str">
        <f>[1]Accessories!D299</f>
        <v>wireguard, 6"D X 16.5"L X 14"W, white (OL2 surface wall, CRV recessed wall, ESL surface, EVR wall, FTZC wall, VE wall, FTZ wall, VST MINI wall, VSTM wall, PCHA wall, EPX wall, EPC wall)</v>
      </c>
      <c r="E12" s="711">
        <v>71.600000000000009</v>
      </c>
      <c r="F12" s="711">
        <v>64.400000000000006</v>
      </c>
      <c r="G12" s="1125">
        <f>[1]Accessories!G299</f>
        <v>58</v>
      </c>
    </row>
    <row r="13" spans="1:7" ht="36" x14ac:dyDescent="0.2">
      <c r="A13" s="773"/>
      <c r="B13" s="47" t="str">
        <f>[1]Accessories!B301</f>
        <v>WG 14.5DX12.5LX6.5W WHT</v>
      </c>
      <c r="C13" s="48" t="str">
        <f>[1]Accessories!C301</f>
        <v>300400015-001</v>
      </c>
      <c r="D13" s="45" t="str">
        <f>[1]Accessories!D301</f>
        <v>wireguard, 14.5"D X 12.5"L X 6.5"W, white (STX ceiling, WLX ceiling, WLX end mount, VE end mount, STX end mount, FMPL ceiling/ end, PXA ceiling, EPX end)</v>
      </c>
      <c r="E13" s="711">
        <v>79</v>
      </c>
      <c r="F13" s="711">
        <v>71.100000000000009</v>
      </c>
      <c r="G13" s="1125">
        <f>[1]Accessories!G301</f>
        <v>64</v>
      </c>
    </row>
    <row r="14" spans="1:7" ht="24" x14ac:dyDescent="0.2">
      <c r="A14" s="773"/>
      <c r="B14" s="47" t="str">
        <f>[1]Accessories!B302</f>
        <v>WG 10DX19LX7W WHT</v>
      </c>
      <c r="C14" s="48" t="str">
        <f>[1]Accessories!C302</f>
        <v>300400016-001</v>
      </c>
      <c r="D14" s="45" t="str">
        <f>[1]Accessories!D302</f>
        <v>wireguard, 10"D X 19"L X 7"W, white (EL ceiling, CRV ceiling recessed, ATX ceiling, ATXSWCT ceiling, STXSWCT ceiling, EPX ceiling, EPC ceiling)</v>
      </c>
      <c r="E14" s="711">
        <v>67.900000000000006</v>
      </c>
      <c r="F14" s="711">
        <v>61.1</v>
      </c>
      <c r="G14" s="1125">
        <f>[1]Accessories!G302</f>
        <v>55</v>
      </c>
    </row>
    <row r="15" spans="1:7" x14ac:dyDescent="0.2">
      <c r="A15" s="916" t="s">
        <v>188</v>
      </c>
      <c r="B15" s="15"/>
      <c r="C15" s="15"/>
      <c r="D15" s="15"/>
      <c r="E15" s="15"/>
      <c r="F15" s="15"/>
      <c r="G15" s="15"/>
    </row>
    <row r="16" spans="1:7" x14ac:dyDescent="0.2">
      <c r="A16" s="15"/>
      <c r="B16" s="15"/>
      <c r="C16" s="15"/>
      <c r="D16" s="15"/>
      <c r="E16" s="15"/>
      <c r="F16" s="15"/>
      <c r="G16" s="15"/>
    </row>
    <row r="17" spans="1:7" ht="19" x14ac:dyDescent="0.2">
      <c r="A17" s="914" t="s">
        <v>70</v>
      </c>
      <c r="B17" s="95" t="s">
        <v>137</v>
      </c>
      <c r="C17" s="455" t="s">
        <v>138</v>
      </c>
      <c r="D17" s="705" t="s">
        <v>1287</v>
      </c>
      <c r="E17" s="706">
        <v>0.15</v>
      </c>
      <c r="F17" s="707">
        <v>0.1</v>
      </c>
      <c r="G17" s="1128">
        <v>0.05</v>
      </c>
    </row>
    <row r="18" spans="1:7" ht="24" x14ac:dyDescent="0.2">
      <c r="A18" s="690"/>
      <c r="B18" s="708" t="s">
        <v>70</v>
      </c>
      <c r="C18" s="709">
        <v>100101535</v>
      </c>
      <c r="D18" s="710" t="s">
        <v>1305</v>
      </c>
      <c r="E18" s="711">
        <v>43.2</v>
      </c>
      <c r="F18" s="711">
        <v>38.900000000000006</v>
      </c>
      <c r="G18" s="1125">
        <v>35</v>
      </c>
    </row>
    <row r="19" spans="1:7" ht="24" x14ac:dyDescent="0.2">
      <c r="A19" s="690"/>
      <c r="B19" s="708" t="s">
        <v>1306</v>
      </c>
      <c r="C19" s="709">
        <v>100101536</v>
      </c>
      <c r="D19" s="710" t="s">
        <v>1307</v>
      </c>
      <c r="E19" s="711">
        <v>43.2</v>
      </c>
      <c r="F19" s="711">
        <v>38.900000000000006</v>
      </c>
      <c r="G19" s="1125">
        <v>35</v>
      </c>
    </row>
    <row r="20" spans="1:7" ht="24" x14ac:dyDescent="0.2">
      <c r="A20" s="690"/>
      <c r="B20" s="708" t="s">
        <v>1308</v>
      </c>
      <c r="C20" s="709">
        <v>100101539</v>
      </c>
      <c r="D20" s="710" t="s">
        <v>1309</v>
      </c>
      <c r="E20" s="711">
        <v>53.2</v>
      </c>
      <c r="F20" s="711">
        <v>48.9</v>
      </c>
      <c r="G20" s="1125">
        <v>45</v>
      </c>
    </row>
    <row r="21" spans="1:7" ht="24" x14ac:dyDescent="0.2">
      <c r="A21" s="690"/>
      <c r="B21" s="708" t="s">
        <v>1310</v>
      </c>
      <c r="C21" s="709">
        <v>100101540</v>
      </c>
      <c r="D21" s="710" t="s">
        <v>1311</v>
      </c>
      <c r="E21" s="711">
        <v>53.2</v>
      </c>
      <c r="F21" s="711">
        <v>48.9</v>
      </c>
      <c r="G21" s="1125">
        <v>45</v>
      </c>
    </row>
    <row r="22" spans="1:7" ht="24" x14ac:dyDescent="0.2">
      <c r="A22" s="690"/>
      <c r="B22" s="708" t="s">
        <v>1312</v>
      </c>
      <c r="C22" s="709">
        <v>100101537</v>
      </c>
      <c r="D22" s="710" t="s">
        <v>1313</v>
      </c>
      <c r="E22" s="711">
        <v>52.2</v>
      </c>
      <c r="F22" s="711">
        <v>47.9</v>
      </c>
      <c r="G22" s="1125">
        <v>44</v>
      </c>
    </row>
    <row r="23" spans="1:7" ht="24" x14ac:dyDescent="0.2">
      <c r="A23" s="690"/>
      <c r="B23" s="708" t="s">
        <v>1314</v>
      </c>
      <c r="C23" s="709">
        <v>100101538</v>
      </c>
      <c r="D23" s="710" t="s">
        <v>1315</v>
      </c>
      <c r="E23" s="711">
        <v>52.2</v>
      </c>
      <c r="F23" s="711">
        <v>47.9</v>
      </c>
      <c r="G23" s="1125">
        <v>44</v>
      </c>
    </row>
    <row r="24" spans="1:7" x14ac:dyDescent="0.2">
      <c r="A24" s="690"/>
      <c r="B24" s="712" t="s">
        <v>154</v>
      </c>
      <c r="C24" s="713"/>
      <c r="D24" s="714"/>
      <c r="E24" s="543"/>
      <c r="F24" s="715" t="s">
        <v>156</v>
      </c>
      <c r="G24" s="1124"/>
    </row>
    <row r="25" spans="1:7" x14ac:dyDescent="0.2">
      <c r="A25" s="690"/>
      <c r="B25" s="708" t="s">
        <v>1298</v>
      </c>
      <c r="C25" s="716"/>
      <c r="D25" s="710" t="s">
        <v>1299</v>
      </c>
      <c r="E25" s="611"/>
      <c r="F25" s="156">
        <v>18</v>
      </c>
      <c r="G25" s="1126"/>
    </row>
    <row r="26" spans="1:7" x14ac:dyDescent="0.2">
      <c r="A26" s="690"/>
      <c r="B26" s="708" t="s">
        <v>1300</v>
      </c>
      <c r="C26" s="716"/>
      <c r="D26" s="710" t="s">
        <v>1301</v>
      </c>
      <c r="E26" s="611"/>
      <c r="F26" s="156">
        <v>18</v>
      </c>
      <c r="G26" s="1126"/>
    </row>
    <row r="27" spans="1:7" x14ac:dyDescent="0.2">
      <c r="A27" s="773"/>
      <c r="B27" s="718" t="s">
        <v>1304</v>
      </c>
      <c r="C27" s="719" t="s">
        <v>138</v>
      </c>
      <c r="D27" s="720" t="s">
        <v>155</v>
      </c>
      <c r="E27" s="721">
        <v>0.15</v>
      </c>
      <c r="F27" s="722">
        <v>0.1</v>
      </c>
      <c r="G27" s="1127">
        <v>0.05</v>
      </c>
    </row>
    <row r="28" spans="1:7" ht="36" x14ac:dyDescent="0.2">
      <c r="A28" s="773"/>
      <c r="B28" s="47" t="str">
        <f>[1]Accessories!B299</f>
        <v>WG 6DX16.5LX14W WHT</v>
      </c>
      <c r="C28" s="48" t="str">
        <f>[1]Accessories!C299</f>
        <v>300400013-001</v>
      </c>
      <c r="D28" s="45" t="str">
        <f>[1]Accessories!D299</f>
        <v>wireguard, 6"D X 16.5"L X 14"W, white (OL2 surface wall, CRV recessed wall, ESL surface, EVR wall, FTZC wall, VE wall, FTZ wall, VST MINI wall, VSTM wall, PCHA wall, EPX wall, EPC wall)</v>
      </c>
      <c r="E28" s="711">
        <v>71.600000000000009</v>
      </c>
      <c r="F28" s="711">
        <v>64.400000000000006</v>
      </c>
      <c r="G28" s="1125">
        <f>[1]Accessories!G299</f>
        <v>58</v>
      </c>
    </row>
    <row r="29" spans="1:7" ht="24" x14ac:dyDescent="0.2">
      <c r="A29" s="773"/>
      <c r="B29" s="47" t="str">
        <f>[1]Accessories!B302</f>
        <v>WG 10DX19LX7W WHT</v>
      </c>
      <c r="C29" s="48" t="str">
        <f>[1]Accessories!C302</f>
        <v>300400016-001</v>
      </c>
      <c r="D29" s="45" t="str">
        <f>[1]Accessories!D302</f>
        <v>wireguard, 10"D X 19"L X 7"W, white (EL ceiling, CRV ceiling recessed, ATX ceiling, ATXSWCT ceiling, STXSWCT ceiling, EPX ceiling, EPC ceiling)</v>
      </c>
      <c r="E29" s="711">
        <v>67.900000000000006</v>
      </c>
      <c r="F29" s="711">
        <v>61.1</v>
      </c>
      <c r="G29" s="1125">
        <f>[1]Accessories!G302</f>
        <v>55</v>
      </c>
    </row>
    <row r="30" spans="1:7" x14ac:dyDescent="0.2">
      <c r="A30" s="916" t="s">
        <v>188</v>
      </c>
      <c r="B30" s="15"/>
      <c r="C30" s="15"/>
      <c r="D30" s="15"/>
      <c r="E30" s="15"/>
      <c r="F30" s="15"/>
      <c r="G30" s="15"/>
    </row>
    <row r="31" spans="1:7" x14ac:dyDescent="0.2">
      <c r="A31" s="15"/>
      <c r="B31" s="15"/>
      <c r="C31" s="15"/>
      <c r="D31" s="15"/>
      <c r="E31" s="15"/>
      <c r="F31" s="15"/>
      <c r="G31" s="15"/>
    </row>
    <row r="32" spans="1:7" ht="19" x14ac:dyDescent="0.2">
      <c r="A32" s="914" t="s">
        <v>60</v>
      </c>
      <c r="B32" s="95" t="s">
        <v>137</v>
      </c>
      <c r="C32" s="455" t="s">
        <v>138</v>
      </c>
      <c r="D32" s="705" t="s">
        <v>1287</v>
      </c>
      <c r="E32" s="706">
        <v>0.15</v>
      </c>
      <c r="F32" s="707">
        <v>0.1</v>
      </c>
      <c r="G32" s="1128">
        <v>0.05</v>
      </c>
    </row>
    <row r="33" spans="1:7" x14ac:dyDescent="0.2">
      <c r="A33" s="690"/>
      <c r="B33" s="708" t="s">
        <v>60</v>
      </c>
      <c r="C33" s="709">
        <v>100101529</v>
      </c>
      <c r="D33" s="710" t="s">
        <v>1316</v>
      </c>
      <c r="E33" s="711">
        <v>30.900000000000002</v>
      </c>
      <c r="F33" s="711">
        <v>27.8</v>
      </c>
      <c r="G33" s="1125">
        <v>25</v>
      </c>
    </row>
    <row r="34" spans="1:7" x14ac:dyDescent="0.2">
      <c r="A34" s="690"/>
      <c r="B34" s="708" t="s">
        <v>1317</v>
      </c>
      <c r="C34" s="709">
        <v>100101530</v>
      </c>
      <c r="D34" s="710" t="s">
        <v>1318</v>
      </c>
      <c r="E34" s="711">
        <v>30.900000000000002</v>
      </c>
      <c r="F34" s="711">
        <v>27.8</v>
      </c>
      <c r="G34" s="1125">
        <v>25</v>
      </c>
    </row>
    <row r="35" spans="1:7" ht="24" x14ac:dyDescent="0.2">
      <c r="A35" s="690"/>
      <c r="B35" s="708" t="s">
        <v>1319</v>
      </c>
      <c r="C35" s="709">
        <v>100101529</v>
      </c>
      <c r="D35" s="710" t="s">
        <v>1320</v>
      </c>
      <c r="E35" s="711">
        <v>50.9</v>
      </c>
      <c r="F35" s="711">
        <v>47.8</v>
      </c>
      <c r="G35" s="1125">
        <v>45</v>
      </c>
    </row>
    <row r="36" spans="1:7" ht="24" x14ac:dyDescent="0.2">
      <c r="A36" s="690"/>
      <c r="B36" s="708" t="s">
        <v>1321</v>
      </c>
      <c r="C36" s="709">
        <v>100101530</v>
      </c>
      <c r="D36" s="710" t="s">
        <v>1322</v>
      </c>
      <c r="E36" s="711">
        <v>50.9</v>
      </c>
      <c r="F36" s="711">
        <v>47.8</v>
      </c>
      <c r="G36" s="1125">
        <v>45</v>
      </c>
    </row>
    <row r="37" spans="1:7" ht="24" x14ac:dyDescent="0.2">
      <c r="A37" s="690"/>
      <c r="B37" s="708" t="s">
        <v>1323</v>
      </c>
      <c r="C37" s="709">
        <v>100101531</v>
      </c>
      <c r="D37" s="710" t="s">
        <v>1324</v>
      </c>
      <c r="E37" s="711">
        <v>39.9</v>
      </c>
      <c r="F37" s="711">
        <v>36.799999999999997</v>
      </c>
      <c r="G37" s="1125">
        <v>34</v>
      </c>
    </row>
    <row r="38" spans="1:7" ht="24" x14ac:dyDescent="0.2">
      <c r="A38" s="690"/>
      <c r="B38" s="708" t="s">
        <v>1325</v>
      </c>
      <c r="C38" s="709">
        <v>100101532</v>
      </c>
      <c r="D38" s="710" t="s">
        <v>1326</v>
      </c>
      <c r="E38" s="711">
        <v>39.9</v>
      </c>
      <c r="F38" s="711">
        <v>36.799999999999997</v>
      </c>
      <c r="G38" s="1125">
        <v>34</v>
      </c>
    </row>
    <row r="39" spans="1:7" ht="24" x14ac:dyDescent="0.2">
      <c r="A39" s="690"/>
      <c r="B39" s="708" t="s">
        <v>1327</v>
      </c>
      <c r="C39" s="709">
        <v>100101542</v>
      </c>
      <c r="D39" s="710" t="s">
        <v>1328</v>
      </c>
      <c r="E39" s="711">
        <v>59.900000000000006</v>
      </c>
      <c r="F39" s="711">
        <v>56.8</v>
      </c>
      <c r="G39" s="1125">
        <f t="shared" ref="G39:G40" si="0">29+G33</f>
        <v>54</v>
      </c>
    </row>
    <row r="40" spans="1:7" ht="24" x14ac:dyDescent="0.2">
      <c r="A40" s="690"/>
      <c r="B40" s="708" t="s">
        <v>1329</v>
      </c>
      <c r="C40" s="709">
        <v>100101543</v>
      </c>
      <c r="D40" s="710" t="s">
        <v>1330</v>
      </c>
      <c r="E40" s="711">
        <v>59.900000000000006</v>
      </c>
      <c r="F40" s="711">
        <v>56.8</v>
      </c>
      <c r="G40" s="1125">
        <f t="shared" si="0"/>
        <v>54</v>
      </c>
    </row>
    <row r="41" spans="1:7" x14ac:dyDescent="0.2">
      <c r="A41" s="690"/>
      <c r="B41" s="712" t="s">
        <v>154</v>
      </c>
      <c r="C41" s="713"/>
      <c r="D41" s="714"/>
      <c r="E41" s="543"/>
      <c r="F41" s="715" t="s">
        <v>156</v>
      </c>
      <c r="G41" s="1124"/>
    </row>
    <row r="42" spans="1:7" x14ac:dyDescent="0.2">
      <c r="A42" s="690"/>
      <c r="B42" s="708" t="s">
        <v>1302</v>
      </c>
      <c r="C42" s="717"/>
      <c r="D42" s="710" t="s">
        <v>1303</v>
      </c>
      <c r="E42" s="611"/>
      <c r="F42" s="156">
        <v>25</v>
      </c>
      <c r="G42" s="1126"/>
    </row>
    <row r="43" spans="1:7" x14ac:dyDescent="0.2">
      <c r="A43" s="773"/>
      <c r="B43" s="718" t="s">
        <v>1304</v>
      </c>
      <c r="C43" s="719" t="s">
        <v>138</v>
      </c>
      <c r="D43" s="720" t="s">
        <v>155</v>
      </c>
      <c r="E43" s="721">
        <v>0.15</v>
      </c>
      <c r="F43" s="722">
        <v>0.1</v>
      </c>
      <c r="G43" s="1127">
        <v>0.05</v>
      </c>
    </row>
    <row r="44" spans="1:7" x14ac:dyDescent="0.2">
      <c r="A44" s="773"/>
      <c r="B44" s="47" t="str">
        <f>[1]Accessories!B294</f>
        <v>WG 4.5DX17.5LX7W WHT</v>
      </c>
      <c r="C44" s="48" t="str">
        <f>[1]Accessories!C294</f>
        <v>300400008-001</v>
      </c>
      <c r="D44" s="47" t="str">
        <f>[1]Accessories!D294</f>
        <v>wireguard, 4.5"D X 17.5"L X 7"W, white (TEMPESTA, BBX surface, EPE wall)</v>
      </c>
      <c r="E44" s="711">
        <v>35.800000000000004</v>
      </c>
      <c r="F44" s="711">
        <v>32.200000000000003</v>
      </c>
      <c r="G44" s="1125">
        <f>[1]Accessories!G294</f>
        <v>29</v>
      </c>
    </row>
    <row r="45" spans="1:7" x14ac:dyDescent="0.2">
      <c r="A45" s="773"/>
      <c r="B45" s="47" t="str">
        <f>[1]Accessories!B300</f>
        <v>WG 6DX11LX7W WHT</v>
      </c>
      <c r="C45" s="48" t="str">
        <f>[1]Accessories!C300</f>
        <v>300400014-001</v>
      </c>
      <c r="D45" s="47" t="str">
        <f>[1]Accessories!D300</f>
        <v>wireguard, 6"D X 11"L X 7"W, white (MEZ wall, PEH wall, EPE ceiling)</v>
      </c>
      <c r="E45" s="711">
        <v>55.6</v>
      </c>
      <c r="F45" s="711">
        <v>50</v>
      </c>
      <c r="G45" s="1125">
        <f>[1]Accessories!G300</f>
        <v>45</v>
      </c>
    </row>
    <row r="46" spans="1:7" s="44" customFormat="1" x14ac:dyDescent="0.2">
      <c r="A46" s="916" t="s">
        <v>188</v>
      </c>
    </row>
    <row r="47" spans="1:7" s="44" customFormat="1" x14ac:dyDescent="0.2"/>
    <row r="48" spans="1:7" x14ac:dyDescent="0.2">
      <c r="A48" s="67" t="s">
        <v>276</v>
      </c>
      <c r="B48" s="44"/>
      <c r="C48" s="44"/>
      <c r="D48" s="44"/>
      <c r="E48" s="44"/>
      <c r="F48" s="44"/>
      <c r="G48" s="44"/>
    </row>
    <row r="49" s="44" customFormat="1" x14ac:dyDescent="0.2"/>
  </sheetData>
  <hyperlinks>
    <hyperlink ref="A48" location="Index!A1" display="Return to Index" xr:uid="{B89247E0-127B-3D44-8238-E8F56AFCC271}"/>
    <hyperlink ref="A15" r:id="rId1" xr:uid="{837DECDE-A8D2-FA44-9ED8-66E5C2782D4A}"/>
    <hyperlink ref="A46" r:id="rId2" xr:uid="{47E8CE25-3357-9A4C-9336-20A89CC55975}"/>
    <hyperlink ref="A30" r:id="rId3" xr:uid="{8E2527D2-D252-0A45-9362-827EC57E44E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7436-1869-784D-B5A5-C5AC85AB5ACB}">
  <sheetPr>
    <tabColor rgb="FF00B0F0"/>
  </sheetPr>
  <dimension ref="A1:G55"/>
  <sheetViews>
    <sheetView topLeftCell="A35" zoomScale="200" workbookViewId="0">
      <selection activeCell="A55" sqref="A55"/>
    </sheetView>
  </sheetViews>
  <sheetFormatPr baseColWidth="10" defaultColWidth="11" defaultRowHeight="16" x14ac:dyDescent="0.2"/>
  <cols>
    <col min="1" max="1" width="8" customWidth="1"/>
    <col min="2" max="2" width="12.1640625" customWidth="1"/>
    <col min="3" max="3" width="8.6640625" customWidth="1"/>
    <col min="4" max="4" width="42" customWidth="1"/>
    <col min="5" max="7" width="11" customWidth="1"/>
  </cols>
  <sheetData>
    <row r="1" spans="1:7" ht="15.75" customHeight="1" x14ac:dyDescent="0.2">
      <c r="A1" s="411" t="s">
        <v>23</v>
      </c>
      <c r="B1" s="388" t="s">
        <v>137</v>
      </c>
      <c r="C1" s="388" t="s">
        <v>138</v>
      </c>
      <c r="D1" s="388" t="s">
        <v>1331</v>
      </c>
      <c r="E1" s="383">
        <v>0.15</v>
      </c>
      <c r="F1" s="383">
        <v>0.1</v>
      </c>
      <c r="G1" s="383">
        <v>0.05</v>
      </c>
    </row>
    <row r="2" spans="1:7" x14ac:dyDescent="0.2">
      <c r="A2" s="64"/>
      <c r="B2" s="770" t="s">
        <v>1332</v>
      </c>
      <c r="C2" s="771"/>
      <c r="D2" s="771"/>
      <c r="E2" s="771"/>
      <c r="F2" s="771"/>
      <c r="G2" s="772"/>
    </row>
    <row r="3" spans="1:7" x14ac:dyDescent="0.2">
      <c r="A3" s="64"/>
      <c r="B3" s="47" t="s">
        <v>1333</v>
      </c>
      <c r="C3" s="48"/>
      <c r="D3" s="47" t="s">
        <v>1334</v>
      </c>
      <c r="E3" s="382">
        <v>88.9</v>
      </c>
      <c r="F3" s="382">
        <v>80</v>
      </c>
      <c r="G3" s="25">
        <v>72</v>
      </c>
    </row>
    <row r="4" spans="1:7" ht="15.5" customHeight="1" x14ac:dyDescent="0.2">
      <c r="A4" s="64"/>
      <c r="B4" s="47" t="s">
        <v>1335</v>
      </c>
      <c r="C4" s="48"/>
      <c r="D4" s="47" t="s">
        <v>1336</v>
      </c>
      <c r="E4" s="382">
        <v>98.800000000000011</v>
      </c>
      <c r="F4" s="382">
        <v>88.9</v>
      </c>
      <c r="G4" s="25">
        <v>80</v>
      </c>
    </row>
    <row r="5" spans="1:7" x14ac:dyDescent="0.2">
      <c r="A5" s="64"/>
      <c r="B5" s="47" t="s">
        <v>1337</v>
      </c>
      <c r="C5" s="48"/>
      <c r="D5" s="47" t="s">
        <v>1338</v>
      </c>
      <c r="E5" s="382">
        <v>101.2</v>
      </c>
      <c r="F5" s="382">
        <v>91.100000000000009</v>
      </c>
      <c r="G5" s="25">
        <v>82</v>
      </c>
    </row>
    <row r="6" spans="1:7" x14ac:dyDescent="0.2">
      <c r="A6" s="64"/>
      <c r="B6" s="105" t="s">
        <v>1339</v>
      </c>
      <c r="C6" s="104"/>
      <c r="D6" s="105" t="s">
        <v>1340</v>
      </c>
      <c r="E6" s="414">
        <v>106.2</v>
      </c>
      <c r="F6" s="414">
        <v>95.600000000000009</v>
      </c>
      <c r="G6" s="26">
        <v>86</v>
      </c>
    </row>
    <row r="7" spans="1:7" x14ac:dyDescent="0.2">
      <c r="A7" s="71"/>
      <c r="B7" s="535" t="s">
        <v>1341</v>
      </c>
      <c r="C7" s="775"/>
      <c r="D7" s="775"/>
      <c r="E7" s="775"/>
      <c r="F7" s="775"/>
      <c r="G7" s="776"/>
    </row>
    <row r="8" spans="1:7" x14ac:dyDescent="0.2">
      <c r="A8" s="64"/>
      <c r="B8" s="162" t="s">
        <v>1342</v>
      </c>
      <c r="C8" s="215"/>
      <c r="D8" s="412" t="s">
        <v>1343</v>
      </c>
      <c r="E8" s="788">
        <v>146.9</v>
      </c>
      <c r="F8" s="788">
        <v>132.20000000000002</v>
      </c>
      <c r="G8" s="143">
        <v>119</v>
      </c>
    </row>
    <row r="9" spans="1:7" x14ac:dyDescent="0.2">
      <c r="A9" s="64"/>
      <c r="B9" s="65" t="s">
        <v>1344</v>
      </c>
      <c r="C9" s="62"/>
      <c r="D9" s="734" t="s">
        <v>155</v>
      </c>
      <c r="E9" s="777"/>
      <c r="F9" s="778" t="s">
        <v>156</v>
      </c>
      <c r="G9" s="779"/>
    </row>
    <row r="10" spans="1:7" x14ac:dyDescent="0.2">
      <c r="A10" s="64"/>
      <c r="B10" s="47" t="s">
        <v>1345</v>
      </c>
      <c r="C10" s="48"/>
      <c r="D10" s="597" t="s">
        <v>1346</v>
      </c>
      <c r="E10" s="780"/>
      <c r="F10" s="50">
        <v>17</v>
      </c>
      <c r="G10" s="781"/>
    </row>
    <row r="11" spans="1:7" x14ac:dyDescent="0.2">
      <c r="A11" s="64"/>
      <c r="B11" s="47" t="s">
        <v>1347</v>
      </c>
      <c r="C11" s="48"/>
      <c r="D11" s="597" t="s">
        <v>1348</v>
      </c>
      <c r="E11" s="780"/>
      <c r="F11" s="50">
        <v>17</v>
      </c>
      <c r="G11" s="781"/>
    </row>
    <row r="12" spans="1:7" x14ac:dyDescent="0.2">
      <c r="A12" s="64"/>
      <c r="B12" s="47" t="s">
        <v>1349</v>
      </c>
      <c r="C12" s="48"/>
      <c r="D12" s="597" t="s">
        <v>1350</v>
      </c>
      <c r="E12" s="780"/>
      <c r="F12" s="50">
        <v>0</v>
      </c>
      <c r="G12" s="781"/>
    </row>
    <row r="13" spans="1:7" x14ac:dyDescent="0.2">
      <c r="A13" s="64"/>
      <c r="B13" s="65" t="s">
        <v>154</v>
      </c>
      <c r="C13" s="62"/>
      <c r="D13" s="734" t="s">
        <v>155</v>
      </c>
      <c r="E13" s="782"/>
      <c r="F13" s="36" t="s">
        <v>156</v>
      </c>
      <c r="G13" s="783"/>
    </row>
    <row r="14" spans="1:7" x14ac:dyDescent="0.2">
      <c r="A14" s="64"/>
      <c r="B14" s="47" t="s">
        <v>161</v>
      </c>
      <c r="C14" s="48"/>
      <c r="D14" s="597" t="s">
        <v>1351</v>
      </c>
      <c r="E14" s="780"/>
      <c r="F14" s="50">
        <v>22</v>
      </c>
      <c r="G14" s="781"/>
    </row>
    <row r="15" spans="1:7" x14ac:dyDescent="0.2">
      <c r="A15" s="64"/>
      <c r="B15" s="47" t="s">
        <v>165</v>
      </c>
      <c r="C15" s="48"/>
      <c r="D15" s="597" t="s">
        <v>1352</v>
      </c>
      <c r="E15" s="780"/>
      <c r="F15" s="50">
        <v>17</v>
      </c>
      <c r="G15" s="781"/>
    </row>
    <row r="16" spans="1:7" x14ac:dyDescent="0.2">
      <c r="A16" s="64"/>
      <c r="B16" s="47" t="s">
        <v>1353</v>
      </c>
      <c r="C16" s="48"/>
      <c r="D16" s="597" t="s">
        <v>1354</v>
      </c>
      <c r="E16" s="780"/>
      <c r="F16" s="50">
        <v>50</v>
      </c>
      <c r="G16" s="781"/>
    </row>
    <row r="17" spans="1:7" x14ac:dyDescent="0.2">
      <c r="A17" s="64"/>
      <c r="B17" s="47" t="s">
        <v>1355</v>
      </c>
      <c r="C17" s="48"/>
      <c r="D17" s="597" t="s">
        <v>1356</v>
      </c>
      <c r="E17" s="780"/>
      <c r="F17" s="50" t="s">
        <v>169</v>
      </c>
      <c r="G17" s="784"/>
    </row>
    <row r="18" spans="1:7" x14ac:dyDescent="0.2">
      <c r="A18" s="64"/>
      <c r="B18" s="47" t="s">
        <v>1357</v>
      </c>
      <c r="C18" s="48"/>
      <c r="D18" s="597" t="s">
        <v>1358</v>
      </c>
      <c r="E18" s="780"/>
      <c r="F18" s="50">
        <v>15</v>
      </c>
      <c r="G18" s="781"/>
    </row>
    <row r="19" spans="1:7" x14ac:dyDescent="0.2">
      <c r="A19" s="64"/>
      <c r="B19" s="47" t="s">
        <v>416</v>
      </c>
      <c r="C19" s="48"/>
      <c r="D19" s="597" t="s">
        <v>1359</v>
      </c>
      <c r="E19" s="780"/>
      <c r="F19" s="50">
        <v>75</v>
      </c>
      <c r="G19" s="781"/>
    </row>
    <row r="20" spans="1:7" x14ac:dyDescent="0.2">
      <c r="A20" s="64"/>
      <c r="B20" s="47" t="s">
        <v>1266</v>
      </c>
      <c r="C20" s="48"/>
      <c r="D20" s="597" t="s">
        <v>1360</v>
      </c>
      <c r="E20" s="780"/>
      <c r="F20" s="50">
        <v>20</v>
      </c>
      <c r="G20" s="781"/>
    </row>
    <row r="21" spans="1:7" x14ac:dyDescent="0.2">
      <c r="A21" s="64"/>
      <c r="B21" s="47" t="s">
        <v>1268</v>
      </c>
      <c r="C21" s="48"/>
      <c r="D21" s="597" t="s">
        <v>1361</v>
      </c>
      <c r="E21" s="780"/>
      <c r="F21" s="50">
        <v>20</v>
      </c>
      <c r="G21" s="781"/>
    </row>
    <row r="22" spans="1:7" x14ac:dyDescent="0.2">
      <c r="A22" s="64"/>
      <c r="B22" s="47" t="s">
        <v>176</v>
      </c>
      <c r="C22" s="48"/>
      <c r="D22" s="597" t="s">
        <v>1362</v>
      </c>
      <c r="E22" s="785"/>
      <c r="F22" s="786">
        <v>18</v>
      </c>
      <c r="G22" s="787"/>
    </row>
    <row r="23" spans="1:7" ht="15.5" customHeight="1" x14ac:dyDescent="0.2">
      <c r="B23" s="65" t="s">
        <v>1363</v>
      </c>
      <c r="C23" s="212"/>
      <c r="D23" s="62" t="s">
        <v>155</v>
      </c>
      <c r="E23" s="789">
        <v>0.15</v>
      </c>
      <c r="F23" s="789">
        <v>0.1</v>
      </c>
      <c r="G23" s="789">
        <v>0.05</v>
      </c>
    </row>
    <row r="24" spans="1:7" ht="21.75" customHeight="1" x14ac:dyDescent="0.2">
      <c r="B24" s="597" t="s">
        <v>1364</v>
      </c>
      <c r="C24" s="597" t="s">
        <v>135</v>
      </c>
      <c r="D24" s="80" t="s">
        <v>1365</v>
      </c>
      <c r="E24" s="382">
        <v>8.7000000000000011</v>
      </c>
      <c r="F24" s="382">
        <v>7.8000000000000007</v>
      </c>
      <c r="G24" s="25">
        <v>7</v>
      </c>
    </row>
    <row r="25" spans="1:7" ht="21.75" customHeight="1" x14ac:dyDescent="0.2">
      <c r="B25" s="597" t="s">
        <v>1366</v>
      </c>
      <c r="C25" s="774"/>
      <c r="D25" s="80" t="s">
        <v>1367</v>
      </c>
      <c r="E25" s="382">
        <v>12.3</v>
      </c>
      <c r="F25" s="382">
        <v>11.100000000000001</v>
      </c>
      <c r="G25" s="25">
        <v>10</v>
      </c>
    </row>
    <row r="26" spans="1:7" ht="21.75" customHeight="1" x14ac:dyDescent="0.2">
      <c r="B26" s="597" t="s">
        <v>1368</v>
      </c>
      <c r="C26" s="597" t="s">
        <v>135</v>
      </c>
      <c r="D26" s="80" t="s">
        <v>1369</v>
      </c>
      <c r="E26" s="382">
        <v>18.600000000000001</v>
      </c>
      <c r="F26" s="382">
        <v>16.7</v>
      </c>
      <c r="G26" s="25">
        <v>15</v>
      </c>
    </row>
    <row r="27" spans="1:7" ht="21.75" customHeight="1" x14ac:dyDescent="0.2">
      <c r="B27" s="597" t="s">
        <v>1370</v>
      </c>
      <c r="C27" s="597" t="s">
        <v>135</v>
      </c>
      <c r="D27" s="80" t="s">
        <v>1371</v>
      </c>
      <c r="E27" s="382">
        <v>18.600000000000001</v>
      </c>
      <c r="F27" s="382">
        <v>16.7</v>
      </c>
      <c r="G27" s="25">
        <v>15</v>
      </c>
    </row>
    <row r="28" spans="1:7" ht="21.75" customHeight="1" x14ac:dyDescent="0.2">
      <c r="B28" s="597" t="s">
        <v>1372</v>
      </c>
      <c r="C28" s="774"/>
      <c r="D28" s="80" t="s">
        <v>1373</v>
      </c>
      <c r="E28" s="382">
        <v>19.8</v>
      </c>
      <c r="F28" s="382">
        <v>17.8</v>
      </c>
      <c r="G28" s="25">
        <v>16</v>
      </c>
    </row>
    <row r="29" spans="1:7" ht="21.75" customHeight="1" x14ac:dyDescent="0.2">
      <c r="B29" s="597" t="s">
        <v>1374</v>
      </c>
      <c r="C29" s="774"/>
      <c r="D29" s="80" t="s">
        <v>1375</v>
      </c>
      <c r="E29" s="382">
        <v>22.900000000000002</v>
      </c>
      <c r="F29" s="382">
        <v>20.6</v>
      </c>
      <c r="G29" s="25">
        <v>18.5</v>
      </c>
    </row>
    <row r="30" spans="1:7" ht="21.75" customHeight="1" x14ac:dyDescent="0.2">
      <c r="B30" s="597" t="s">
        <v>1376</v>
      </c>
      <c r="C30" s="774"/>
      <c r="D30" s="80" t="s">
        <v>1377</v>
      </c>
      <c r="E30" s="382">
        <v>49.300000000000004</v>
      </c>
      <c r="F30" s="382">
        <v>44.400000000000006</v>
      </c>
      <c r="G30" s="25">
        <v>40</v>
      </c>
    </row>
    <row r="31" spans="1:7" ht="21.75" customHeight="1" x14ac:dyDescent="0.2">
      <c r="B31" s="597" t="s">
        <v>1378</v>
      </c>
      <c r="C31" s="774"/>
      <c r="D31" s="80" t="s">
        <v>1379</v>
      </c>
      <c r="E31" s="382">
        <v>28.400000000000002</v>
      </c>
      <c r="F31" s="382">
        <v>25.6</v>
      </c>
      <c r="G31" s="25">
        <v>23</v>
      </c>
    </row>
    <row r="32" spans="1:7" ht="21.75" customHeight="1" x14ac:dyDescent="0.2">
      <c r="B32" s="597" t="s">
        <v>1380</v>
      </c>
      <c r="C32" s="774"/>
      <c r="D32" s="80" t="s">
        <v>1381</v>
      </c>
      <c r="E32" s="382">
        <v>11.8</v>
      </c>
      <c r="F32" s="382">
        <v>10.600000000000001</v>
      </c>
      <c r="G32" s="25">
        <v>9.5</v>
      </c>
    </row>
    <row r="33" spans="1:7" ht="21.75" customHeight="1" x14ac:dyDescent="0.2">
      <c r="B33" s="597" t="s">
        <v>1382</v>
      </c>
      <c r="C33" s="774"/>
      <c r="D33" s="80" t="s">
        <v>1383</v>
      </c>
      <c r="E33" s="382">
        <v>23.400000000000002</v>
      </c>
      <c r="F33" s="382">
        <v>21.1</v>
      </c>
      <c r="G33" s="25">
        <v>19</v>
      </c>
    </row>
    <row r="34" spans="1:7" ht="21.75" customHeight="1" x14ac:dyDescent="0.2">
      <c r="B34" s="597" t="s">
        <v>1384</v>
      </c>
      <c r="C34" s="774"/>
      <c r="D34" s="80" t="s">
        <v>1385</v>
      </c>
      <c r="E34" s="382">
        <v>46.300000000000004</v>
      </c>
      <c r="F34" s="382">
        <v>41.7</v>
      </c>
      <c r="G34" s="25">
        <v>37.5</v>
      </c>
    </row>
    <row r="35" spans="1:7" ht="21.75" customHeight="1" x14ac:dyDescent="0.2">
      <c r="B35" s="597" t="s">
        <v>1386</v>
      </c>
      <c r="C35" s="774"/>
      <c r="D35" s="80" t="s">
        <v>1387</v>
      </c>
      <c r="E35" s="382">
        <v>52.400000000000006</v>
      </c>
      <c r="F35" s="382">
        <v>47.2</v>
      </c>
      <c r="G35" s="25">
        <v>42.5</v>
      </c>
    </row>
    <row r="36" spans="1:7" ht="21.75" customHeight="1" x14ac:dyDescent="0.2">
      <c r="B36" s="597" t="s">
        <v>1388</v>
      </c>
      <c r="C36" s="774"/>
      <c r="D36" s="80" t="s">
        <v>1389</v>
      </c>
      <c r="E36" s="382">
        <v>17.3</v>
      </c>
      <c r="F36" s="382">
        <v>15.600000000000001</v>
      </c>
      <c r="G36" s="25">
        <v>14</v>
      </c>
    </row>
    <row r="37" spans="1:7" ht="21.75" customHeight="1" x14ac:dyDescent="0.2">
      <c r="B37" s="597" t="s">
        <v>1390</v>
      </c>
      <c r="C37" s="774"/>
      <c r="D37" s="80" t="s">
        <v>1391</v>
      </c>
      <c r="E37" s="382">
        <v>24.700000000000003</v>
      </c>
      <c r="F37" s="382">
        <v>22.200000000000003</v>
      </c>
      <c r="G37" s="25">
        <v>20</v>
      </c>
    </row>
    <row r="38" spans="1:7" ht="21.75" customHeight="1" x14ac:dyDescent="0.2">
      <c r="B38" s="597" t="s">
        <v>1392</v>
      </c>
      <c r="C38" s="597" t="s">
        <v>135</v>
      </c>
      <c r="D38" s="80" t="s">
        <v>1393</v>
      </c>
      <c r="E38" s="382">
        <v>37</v>
      </c>
      <c r="F38" s="382">
        <v>33.300000000000004</v>
      </c>
      <c r="G38" s="25">
        <v>30</v>
      </c>
    </row>
    <row r="39" spans="1:7" ht="21.75" customHeight="1" x14ac:dyDescent="0.2">
      <c r="B39" s="597" t="s">
        <v>1394</v>
      </c>
      <c r="C39" s="597" t="s">
        <v>135</v>
      </c>
      <c r="D39" s="80" t="s">
        <v>1395</v>
      </c>
      <c r="E39" s="382">
        <v>37</v>
      </c>
      <c r="F39" s="382">
        <v>33.300000000000004</v>
      </c>
      <c r="G39" s="25">
        <v>30</v>
      </c>
    </row>
    <row r="40" spans="1:7" ht="21.75" customHeight="1" x14ac:dyDescent="0.2">
      <c r="B40" s="597" t="s">
        <v>1396</v>
      </c>
      <c r="C40" s="774"/>
      <c r="D40" s="80" t="s">
        <v>1397</v>
      </c>
      <c r="E40" s="382">
        <v>39.6</v>
      </c>
      <c r="F40" s="382">
        <v>35.6</v>
      </c>
      <c r="G40" s="25">
        <v>32</v>
      </c>
    </row>
    <row r="41" spans="1:7" ht="21.75" customHeight="1" x14ac:dyDescent="0.2">
      <c r="B41" s="597" t="s">
        <v>1398</v>
      </c>
      <c r="C41" s="774"/>
      <c r="D41" s="80" t="s">
        <v>1399</v>
      </c>
      <c r="E41" s="382">
        <v>45.7</v>
      </c>
      <c r="F41" s="382">
        <v>41.1</v>
      </c>
      <c r="G41" s="25">
        <v>37</v>
      </c>
    </row>
    <row r="42" spans="1:7" ht="21.75" customHeight="1" x14ac:dyDescent="0.2">
      <c r="B42" s="597" t="s">
        <v>1400</v>
      </c>
      <c r="C42" s="774"/>
      <c r="D42" s="80" t="s">
        <v>1401</v>
      </c>
      <c r="E42" s="382">
        <v>98.800000000000011</v>
      </c>
      <c r="F42" s="382">
        <v>88.9</v>
      </c>
      <c r="G42" s="25">
        <v>80</v>
      </c>
    </row>
    <row r="43" spans="1:7" ht="21.75" customHeight="1" x14ac:dyDescent="0.2">
      <c r="B43" s="597" t="s">
        <v>1402</v>
      </c>
      <c r="C43" s="774"/>
      <c r="D43" s="80" t="s">
        <v>1403</v>
      </c>
      <c r="E43" s="382">
        <v>56.800000000000004</v>
      </c>
      <c r="F43" s="382">
        <v>51.1</v>
      </c>
      <c r="G43" s="25">
        <v>46</v>
      </c>
    </row>
    <row r="44" spans="1:7" ht="21.75" customHeight="1" x14ac:dyDescent="0.2">
      <c r="B44" s="597" t="s">
        <v>1404</v>
      </c>
      <c r="C44" s="774"/>
      <c r="D44" s="80" t="s">
        <v>1405</v>
      </c>
      <c r="E44" s="382">
        <v>23.400000000000002</v>
      </c>
      <c r="F44" s="382">
        <v>21.1</v>
      </c>
      <c r="G44" s="25">
        <v>19</v>
      </c>
    </row>
    <row r="45" spans="1:7" ht="21.75" customHeight="1" x14ac:dyDescent="0.2">
      <c r="B45" s="597" t="s">
        <v>1406</v>
      </c>
      <c r="C45" s="774"/>
      <c r="D45" s="80" t="s">
        <v>1407</v>
      </c>
      <c r="E45" s="382">
        <v>46.900000000000006</v>
      </c>
      <c r="F45" s="382">
        <v>42.2</v>
      </c>
      <c r="G45" s="25">
        <v>38</v>
      </c>
    </row>
    <row r="46" spans="1:7" ht="21.75" customHeight="1" x14ac:dyDescent="0.2">
      <c r="B46" s="597" t="s">
        <v>1408</v>
      </c>
      <c r="C46" s="774"/>
      <c r="D46" s="80" t="s">
        <v>1409</v>
      </c>
      <c r="E46" s="382">
        <v>92.600000000000009</v>
      </c>
      <c r="F46" s="382">
        <v>83.300000000000011</v>
      </c>
      <c r="G46" s="25">
        <v>75</v>
      </c>
    </row>
    <row r="47" spans="1:7" ht="21.75" customHeight="1" x14ac:dyDescent="0.2">
      <c r="B47" s="597" t="s">
        <v>1410</v>
      </c>
      <c r="C47" s="774"/>
      <c r="D47" s="80" t="s">
        <v>1411</v>
      </c>
      <c r="E47" s="382">
        <v>104.9</v>
      </c>
      <c r="F47" s="382">
        <v>94.4</v>
      </c>
      <c r="G47" s="25">
        <v>85</v>
      </c>
    </row>
    <row r="48" spans="1:7" x14ac:dyDescent="0.2">
      <c r="A48" s="64"/>
      <c r="B48" s="65" t="s">
        <v>1304</v>
      </c>
      <c r="C48" s="62" t="s">
        <v>138</v>
      </c>
      <c r="D48" s="62" t="s">
        <v>155</v>
      </c>
      <c r="E48" s="34">
        <v>0.15</v>
      </c>
      <c r="F48" s="34">
        <v>0.1</v>
      </c>
      <c r="G48" s="728">
        <v>0.05</v>
      </c>
    </row>
    <row r="49" spans="1:7" ht="24" x14ac:dyDescent="0.2">
      <c r="A49" s="64"/>
      <c r="B49" s="47" t="s">
        <v>424</v>
      </c>
      <c r="C49" s="48">
        <v>476000021</v>
      </c>
      <c r="D49" s="45" t="s">
        <v>425</v>
      </c>
      <c r="E49" s="382">
        <v>37</v>
      </c>
      <c r="F49" s="382">
        <v>33.300000000000004</v>
      </c>
      <c r="G49" s="382">
        <v>30</v>
      </c>
    </row>
    <row r="50" spans="1:7" s="43" customFormat="1" ht="30" customHeight="1" x14ac:dyDescent="0.2">
      <c r="A50" s="773"/>
      <c r="B50" s="1354" t="s">
        <v>1412</v>
      </c>
      <c r="C50" s="1354"/>
      <c r="D50" s="1354"/>
      <c r="E50" s="1354"/>
      <c r="F50" s="1354"/>
      <c r="G50" s="1354"/>
    </row>
    <row r="51" spans="1:7" x14ac:dyDescent="0.2">
      <c r="A51" s="67" t="s">
        <v>188</v>
      </c>
      <c r="B51" s="15"/>
      <c r="C51" s="15"/>
      <c r="D51" s="15"/>
      <c r="E51" s="15"/>
      <c r="F51" s="15"/>
      <c r="G51" s="15"/>
    </row>
    <row r="52" spans="1:7" x14ac:dyDescent="0.2">
      <c r="A52" s="67" t="s">
        <v>276</v>
      </c>
      <c r="B52" s="15"/>
      <c r="C52" s="15"/>
      <c r="D52" s="15"/>
      <c r="E52" s="15"/>
      <c r="F52" s="15"/>
      <c r="G52" s="15"/>
    </row>
    <row r="55" spans="1:7" ht="15.5" customHeight="1" x14ac:dyDescent="0.2"/>
  </sheetData>
  <sortState xmlns:xlrd2="http://schemas.microsoft.com/office/spreadsheetml/2017/richdata2" ref="B8:G14">
    <sortCondition ref="B8:B14"/>
  </sortState>
  <mergeCells count="1">
    <mergeCell ref="B50:G50"/>
  </mergeCells>
  <hyperlinks>
    <hyperlink ref="A52" location="Index!A1" display="Return to Index" xr:uid="{DA884DA9-F3E6-4967-9265-D11C9E0B289B}"/>
    <hyperlink ref="A51" r:id="rId1" xr:uid="{262E771D-473D-4A4E-A376-F03A5A8374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60A3-1F2E-D741-9548-D0586874F4CF}">
  <sheetPr>
    <tabColor rgb="FF00B0F0"/>
  </sheetPr>
  <dimension ref="A1:G71"/>
  <sheetViews>
    <sheetView topLeftCell="A27" workbookViewId="0">
      <selection activeCell="F28" sqref="F28"/>
    </sheetView>
  </sheetViews>
  <sheetFormatPr baseColWidth="10" defaultColWidth="11" defaultRowHeight="16" x14ac:dyDescent="0.2"/>
  <cols>
    <col min="1" max="1" width="8" customWidth="1"/>
    <col min="2" max="2" width="15.6640625" customWidth="1"/>
    <col min="3" max="3" width="8.6640625" customWidth="1"/>
    <col min="4" max="4" width="40.33203125" customWidth="1"/>
    <col min="5" max="7" width="11" customWidth="1"/>
  </cols>
  <sheetData>
    <row r="1" spans="1:7" ht="15.75" customHeight="1" x14ac:dyDescent="0.2">
      <c r="A1" s="411" t="s">
        <v>26</v>
      </c>
      <c r="B1" s="388" t="s">
        <v>137</v>
      </c>
      <c r="C1" s="388" t="s">
        <v>138</v>
      </c>
      <c r="D1" s="388" t="s">
        <v>1331</v>
      </c>
      <c r="E1" s="383">
        <v>0.15</v>
      </c>
      <c r="F1" s="383">
        <v>0.1</v>
      </c>
      <c r="G1" s="383">
        <v>0.05</v>
      </c>
    </row>
    <row r="2" spans="1:7" x14ac:dyDescent="0.2">
      <c r="A2" s="64"/>
      <c r="B2" s="770" t="s">
        <v>1332</v>
      </c>
      <c r="C2" s="771"/>
      <c r="D2" s="771"/>
      <c r="E2" s="771"/>
      <c r="F2" s="771"/>
      <c r="G2" s="772"/>
    </row>
    <row r="3" spans="1:7" x14ac:dyDescent="0.2">
      <c r="A3" s="64"/>
      <c r="B3" s="47" t="s">
        <v>1413</v>
      </c>
      <c r="C3" s="48"/>
      <c r="D3" s="47" t="s">
        <v>1414</v>
      </c>
      <c r="E3" s="382">
        <v>82.7</v>
      </c>
      <c r="F3" s="382">
        <v>74.400000000000006</v>
      </c>
      <c r="G3" s="25">
        <v>67</v>
      </c>
    </row>
    <row r="4" spans="1:7" ht="15.5" customHeight="1" x14ac:dyDescent="0.2">
      <c r="A4" s="64"/>
      <c r="B4" s="47" t="s">
        <v>1415</v>
      </c>
      <c r="C4" s="48"/>
      <c r="D4" s="47" t="s">
        <v>1416</v>
      </c>
      <c r="E4" s="382">
        <v>86.4</v>
      </c>
      <c r="F4" s="382">
        <v>77.800000000000011</v>
      </c>
      <c r="G4" s="25">
        <v>70</v>
      </c>
    </row>
    <row r="5" spans="1:7" x14ac:dyDescent="0.2">
      <c r="A5" s="64"/>
      <c r="B5" s="47" t="s">
        <v>1417</v>
      </c>
      <c r="C5" s="48"/>
      <c r="D5" s="724" t="s">
        <v>1418</v>
      </c>
      <c r="E5" s="382">
        <v>100</v>
      </c>
      <c r="F5" s="382">
        <v>90</v>
      </c>
      <c r="G5" s="25">
        <v>81</v>
      </c>
    </row>
    <row r="6" spans="1:7" x14ac:dyDescent="0.2">
      <c r="A6" s="64"/>
      <c r="B6" s="105" t="s">
        <v>1419</v>
      </c>
      <c r="C6" s="104"/>
      <c r="D6" s="105" t="s">
        <v>1420</v>
      </c>
      <c r="E6" s="382">
        <v>117.30000000000001</v>
      </c>
      <c r="F6" s="382">
        <v>105.60000000000001</v>
      </c>
      <c r="G6" s="25">
        <v>95</v>
      </c>
    </row>
    <row r="7" spans="1:7" x14ac:dyDescent="0.2">
      <c r="A7" s="71"/>
      <c r="B7" s="725" t="s">
        <v>1421</v>
      </c>
      <c r="C7" s="726"/>
      <c r="D7" s="725" t="s">
        <v>1422</v>
      </c>
      <c r="E7" s="727">
        <v>123.4</v>
      </c>
      <c r="F7" s="382">
        <v>111.10000000000001</v>
      </c>
      <c r="G7" s="25">
        <v>100</v>
      </c>
    </row>
    <row r="8" spans="1:7" x14ac:dyDescent="0.2">
      <c r="A8" s="71"/>
      <c r="B8" s="725" t="s">
        <v>1423</v>
      </c>
      <c r="C8" s="726"/>
      <c r="D8" s="725" t="s">
        <v>1424</v>
      </c>
      <c r="E8" s="727">
        <v>107.4</v>
      </c>
      <c r="F8" s="382">
        <v>96.7</v>
      </c>
      <c r="G8" s="25">
        <v>87</v>
      </c>
    </row>
    <row r="9" spans="1:7" x14ac:dyDescent="0.2">
      <c r="A9" s="71"/>
      <c r="B9" s="725" t="s">
        <v>1425</v>
      </c>
      <c r="C9" s="726"/>
      <c r="D9" s="725" t="s">
        <v>1426</v>
      </c>
      <c r="E9" s="727">
        <v>128.4</v>
      </c>
      <c r="F9" s="382">
        <v>115.60000000000001</v>
      </c>
      <c r="G9" s="25">
        <v>104</v>
      </c>
    </row>
    <row r="10" spans="1:7" x14ac:dyDescent="0.2">
      <c r="A10" s="71"/>
      <c r="B10" s="725" t="s">
        <v>1427</v>
      </c>
      <c r="C10" s="726"/>
      <c r="D10" s="725" t="s">
        <v>1428</v>
      </c>
      <c r="E10" s="727">
        <v>139.6</v>
      </c>
      <c r="F10" s="382">
        <v>125.60000000000001</v>
      </c>
      <c r="G10" s="25">
        <v>113</v>
      </c>
    </row>
    <row r="11" spans="1:7" x14ac:dyDescent="0.2">
      <c r="A11" s="64"/>
      <c r="B11" s="338" t="s">
        <v>1341</v>
      </c>
      <c r="C11" s="617"/>
      <c r="D11" s="617"/>
      <c r="E11" s="617"/>
      <c r="F11" s="617"/>
      <c r="G11" s="618"/>
    </row>
    <row r="12" spans="1:7" x14ac:dyDescent="0.2">
      <c r="A12" s="64"/>
      <c r="B12" s="725" t="s">
        <v>1429</v>
      </c>
      <c r="C12" s="48"/>
      <c r="D12" s="47" t="s">
        <v>1430</v>
      </c>
      <c r="E12" s="382">
        <v>148.1</v>
      </c>
      <c r="F12" s="382">
        <v>133.30000000000001</v>
      </c>
      <c r="G12" s="25">
        <v>120</v>
      </c>
    </row>
    <row r="13" spans="1:7" x14ac:dyDescent="0.2">
      <c r="A13" s="64"/>
      <c r="B13" s="725" t="s">
        <v>1431</v>
      </c>
      <c r="C13" s="48"/>
      <c r="D13" s="47" t="s">
        <v>1432</v>
      </c>
      <c r="E13" s="382">
        <v>184</v>
      </c>
      <c r="F13" s="382">
        <v>165.60000000000002</v>
      </c>
      <c r="G13" s="25">
        <v>149</v>
      </c>
    </row>
    <row r="14" spans="1:7" x14ac:dyDescent="0.2">
      <c r="A14" s="64"/>
      <c r="B14" s="725" t="s">
        <v>1433</v>
      </c>
      <c r="C14" s="48"/>
      <c r="D14" s="724" t="s">
        <v>1434</v>
      </c>
      <c r="E14" s="382">
        <v>222.20000000000002</v>
      </c>
      <c r="F14" s="382">
        <v>200</v>
      </c>
      <c r="G14" s="25">
        <v>180</v>
      </c>
    </row>
    <row r="15" spans="1:7" x14ac:dyDescent="0.2">
      <c r="A15" s="64"/>
      <c r="B15" s="725" t="s">
        <v>1435</v>
      </c>
      <c r="C15" s="48"/>
      <c r="D15" s="724" t="s">
        <v>1436</v>
      </c>
      <c r="E15" s="382">
        <v>263</v>
      </c>
      <c r="F15" s="382">
        <v>236.70000000000002</v>
      </c>
      <c r="G15" s="25">
        <v>213</v>
      </c>
    </row>
    <row r="16" spans="1:7" x14ac:dyDescent="0.2">
      <c r="A16" s="64"/>
      <c r="B16" s="725" t="s">
        <v>1437</v>
      </c>
      <c r="C16" s="48"/>
      <c r="D16" s="724" t="s">
        <v>1438</v>
      </c>
      <c r="E16" s="382">
        <v>188.9</v>
      </c>
      <c r="F16" s="382">
        <v>170</v>
      </c>
      <c r="G16" s="25">
        <v>153</v>
      </c>
    </row>
    <row r="17" spans="1:7" x14ac:dyDescent="0.2">
      <c r="A17" s="64"/>
      <c r="B17" s="725" t="s">
        <v>1439</v>
      </c>
      <c r="C17" s="48"/>
      <c r="D17" s="724" t="s">
        <v>1440</v>
      </c>
      <c r="E17" s="414">
        <v>291.3</v>
      </c>
      <c r="F17" s="414">
        <v>262.2</v>
      </c>
      <c r="G17" s="26">
        <v>236</v>
      </c>
    </row>
    <row r="18" spans="1:7" x14ac:dyDescent="0.2">
      <c r="A18" s="64"/>
      <c r="B18" s="65" t="s">
        <v>154</v>
      </c>
      <c r="C18" s="62"/>
      <c r="D18" s="734" t="s">
        <v>155</v>
      </c>
      <c r="E18" s="731"/>
      <c r="F18" s="732" t="s">
        <v>156</v>
      </c>
      <c r="G18" s="733"/>
    </row>
    <row r="19" spans="1:7" x14ac:dyDescent="0.2">
      <c r="A19" s="64"/>
      <c r="B19" s="47" t="s">
        <v>412</v>
      </c>
      <c r="C19" s="48"/>
      <c r="D19" s="47" t="s">
        <v>1441</v>
      </c>
      <c r="E19" s="401"/>
      <c r="F19" s="117">
        <v>25</v>
      </c>
      <c r="G19" s="29"/>
    </row>
    <row r="20" spans="1:7" x14ac:dyDescent="0.2">
      <c r="A20" s="64"/>
      <c r="B20" s="47" t="s">
        <v>161</v>
      </c>
      <c r="C20" s="48"/>
      <c r="D20" s="47" t="s">
        <v>1351</v>
      </c>
      <c r="E20" s="49"/>
      <c r="F20" s="50">
        <v>22</v>
      </c>
      <c r="G20" s="24"/>
    </row>
    <row r="21" spans="1:7" x14ac:dyDescent="0.2">
      <c r="A21" s="64"/>
      <c r="B21" s="47" t="s">
        <v>165</v>
      </c>
      <c r="C21" s="48"/>
      <c r="D21" s="47" t="s">
        <v>1352</v>
      </c>
      <c r="E21" s="49"/>
      <c r="F21" s="50">
        <v>17</v>
      </c>
      <c r="G21" s="24"/>
    </row>
    <row r="22" spans="1:7" x14ac:dyDescent="0.2">
      <c r="A22" s="64"/>
      <c r="B22" s="47" t="s">
        <v>1353</v>
      </c>
      <c r="C22" s="48"/>
      <c r="D22" s="47" t="s">
        <v>1354</v>
      </c>
      <c r="E22" s="49"/>
      <c r="F22" s="50">
        <v>50</v>
      </c>
      <c r="G22" s="24"/>
    </row>
    <row r="23" spans="1:7" x14ac:dyDescent="0.2">
      <c r="A23" s="64"/>
      <c r="B23" s="47" t="s">
        <v>1355</v>
      </c>
      <c r="C23" s="48"/>
      <c r="D23" s="47" t="s">
        <v>1356</v>
      </c>
      <c r="E23" s="49"/>
      <c r="F23" s="50" t="s">
        <v>169</v>
      </c>
      <c r="G23" s="94"/>
    </row>
    <row r="24" spans="1:7" x14ac:dyDescent="0.2">
      <c r="A24" s="64"/>
      <c r="B24" s="47" t="s">
        <v>1357</v>
      </c>
      <c r="C24" s="48"/>
      <c r="D24" s="47" t="s">
        <v>1358</v>
      </c>
      <c r="E24" s="49"/>
      <c r="F24" s="50">
        <v>15</v>
      </c>
      <c r="G24" s="24"/>
    </row>
    <row r="25" spans="1:7" x14ac:dyDescent="0.2">
      <c r="A25" s="64"/>
      <c r="B25" s="47" t="s">
        <v>170</v>
      </c>
      <c r="C25" s="48"/>
      <c r="D25" s="47" t="s">
        <v>1442</v>
      </c>
      <c r="E25" s="49"/>
      <c r="F25" s="50">
        <v>70</v>
      </c>
      <c r="G25" s="24"/>
    </row>
    <row r="26" spans="1:7" x14ac:dyDescent="0.2">
      <c r="A26" s="64"/>
      <c r="B26" s="47" t="s">
        <v>416</v>
      </c>
      <c r="C26" s="48"/>
      <c r="D26" s="47" t="s">
        <v>1359</v>
      </c>
      <c r="E26" s="49"/>
      <c r="F26" s="50">
        <v>75</v>
      </c>
      <c r="G26" s="24"/>
    </row>
    <row r="27" spans="1:7" x14ac:dyDescent="0.2">
      <c r="A27" s="64"/>
      <c r="B27" s="47" t="s">
        <v>1347</v>
      </c>
      <c r="C27" s="48"/>
      <c r="D27" s="47" t="s">
        <v>1443</v>
      </c>
      <c r="E27" s="49"/>
      <c r="F27" s="50">
        <v>20</v>
      </c>
      <c r="G27" s="24"/>
    </row>
    <row r="28" spans="1:7" x14ac:dyDescent="0.2">
      <c r="A28" s="64"/>
      <c r="B28" s="47" t="s">
        <v>1268</v>
      </c>
      <c r="C28" s="48"/>
      <c r="D28" s="47" t="s">
        <v>1361</v>
      </c>
      <c r="E28" s="49"/>
      <c r="F28" s="50">
        <v>20</v>
      </c>
      <c r="G28" s="24"/>
    </row>
    <row r="29" spans="1:7" x14ac:dyDescent="0.2">
      <c r="A29" s="64"/>
      <c r="B29" s="47" t="s">
        <v>176</v>
      </c>
      <c r="C29" s="48"/>
      <c r="D29" s="47" t="s">
        <v>1362</v>
      </c>
      <c r="E29" s="49"/>
      <c r="F29" s="50">
        <v>18</v>
      </c>
      <c r="G29" s="24"/>
    </row>
    <row r="30" spans="1:7" x14ac:dyDescent="0.2">
      <c r="A30" s="64"/>
      <c r="B30" s="47" t="s">
        <v>422</v>
      </c>
      <c r="C30" s="48"/>
      <c r="D30" s="47" t="s">
        <v>1444</v>
      </c>
      <c r="E30" s="49"/>
      <c r="F30" s="50">
        <v>25</v>
      </c>
      <c r="G30" s="24"/>
    </row>
    <row r="31" spans="1:7" ht="15.5" customHeight="1" x14ac:dyDescent="0.2">
      <c r="B31" s="65" t="s">
        <v>1363</v>
      </c>
      <c r="C31" s="212"/>
      <c r="D31" s="62" t="s">
        <v>155</v>
      </c>
      <c r="E31" s="534">
        <v>0.15</v>
      </c>
      <c r="F31" s="534">
        <v>0.1</v>
      </c>
      <c r="G31" s="534">
        <v>0.05</v>
      </c>
    </row>
    <row r="32" spans="1:7" ht="21.75" customHeight="1" x14ac:dyDescent="0.2">
      <c r="B32" s="597" t="s">
        <v>1364</v>
      </c>
      <c r="C32" s="597" t="s">
        <v>135</v>
      </c>
      <c r="D32" s="80" t="s">
        <v>1365</v>
      </c>
      <c r="E32" s="382">
        <v>8.7000000000000011</v>
      </c>
      <c r="F32" s="382">
        <v>7.8000000000000007</v>
      </c>
      <c r="G32" s="25">
        <v>7</v>
      </c>
    </row>
    <row r="33" spans="2:7" ht="21.75" customHeight="1" x14ac:dyDescent="0.2">
      <c r="B33" s="597" t="s">
        <v>1366</v>
      </c>
      <c r="C33" s="774"/>
      <c r="D33" s="80" t="s">
        <v>1367</v>
      </c>
      <c r="E33" s="382">
        <v>12.3</v>
      </c>
      <c r="F33" s="382">
        <v>11.100000000000001</v>
      </c>
      <c r="G33" s="25">
        <v>10</v>
      </c>
    </row>
    <row r="34" spans="2:7" ht="21.75" customHeight="1" x14ac:dyDescent="0.2">
      <c r="B34" s="597" t="s">
        <v>1368</v>
      </c>
      <c r="C34" s="597" t="s">
        <v>135</v>
      </c>
      <c r="D34" s="80" t="s">
        <v>1369</v>
      </c>
      <c r="E34" s="382">
        <v>18.600000000000001</v>
      </c>
      <c r="F34" s="382">
        <v>16.7</v>
      </c>
      <c r="G34" s="25">
        <v>15</v>
      </c>
    </row>
    <row r="35" spans="2:7" ht="21.75" customHeight="1" x14ac:dyDescent="0.2">
      <c r="B35" s="597" t="s">
        <v>1370</v>
      </c>
      <c r="C35" s="597" t="s">
        <v>135</v>
      </c>
      <c r="D35" s="80" t="s">
        <v>1371</v>
      </c>
      <c r="E35" s="382">
        <v>18.600000000000001</v>
      </c>
      <c r="F35" s="382">
        <v>16.7</v>
      </c>
      <c r="G35" s="25">
        <v>15</v>
      </c>
    </row>
    <row r="36" spans="2:7" ht="21.75" customHeight="1" x14ac:dyDescent="0.2">
      <c r="B36" s="597" t="s">
        <v>1372</v>
      </c>
      <c r="C36" s="774"/>
      <c r="D36" s="80" t="s">
        <v>1373</v>
      </c>
      <c r="E36" s="382">
        <v>19.8</v>
      </c>
      <c r="F36" s="382">
        <v>17.8</v>
      </c>
      <c r="G36" s="25">
        <v>16</v>
      </c>
    </row>
    <row r="37" spans="2:7" ht="21.75" customHeight="1" x14ac:dyDescent="0.2">
      <c r="B37" s="597" t="s">
        <v>1374</v>
      </c>
      <c r="C37" s="774"/>
      <c r="D37" s="80" t="s">
        <v>1375</v>
      </c>
      <c r="E37" s="382">
        <v>22.900000000000002</v>
      </c>
      <c r="F37" s="382">
        <v>20.6</v>
      </c>
      <c r="G37" s="25">
        <v>18.5</v>
      </c>
    </row>
    <row r="38" spans="2:7" ht="21.75" customHeight="1" x14ac:dyDescent="0.2">
      <c r="B38" s="597" t="s">
        <v>1376</v>
      </c>
      <c r="C38" s="774"/>
      <c r="D38" s="80" t="s">
        <v>1377</v>
      </c>
      <c r="E38" s="382">
        <v>49.300000000000004</v>
      </c>
      <c r="F38" s="382">
        <v>44.400000000000006</v>
      </c>
      <c r="G38" s="25">
        <v>40</v>
      </c>
    </row>
    <row r="39" spans="2:7" ht="21.75" customHeight="1" x14ac:dyDescent="0.2">
      <c r="B39" s="597" t="s">
        <v>1378</v>
      </c>
      <c r="C39" s="774"/>
      <c r="D39" s="80" t="s">
        <v>1379</v>
      </c>
      <c r="E39" s="382">
        <v>28.400000000000002</v>
      </c>
      <c r="F39" s="382">
        <v>25.6</v>
      </c>
      <c r="G39" s="25">
        <v>23</v>
      </c>
    </row>
    <row r="40" spans="2:7" ht="21.75" customHeight="1" x14ac:dyDescent="0.2">
      <c r="B40" s="597" t="s">
        <v>1380</v>
      </c>
      <c r="C40" s="774"/>
      <c r="D40" s="80" t="s">
        <v>1381</v>
      </c>
      <c r="E40" s="382">
        <v>11.8</v>
      </c>
      <c r="F40" s="382">
        <v>10.600000000000001</v>
      </c>
      <c r="G40" s="25">
        <v>9.5</v>
      </c>
    </row>
    <row r="41" spans="2:7" ht="21.75" customHeight="1" x14ac:dyDescent="0.2">
      <c r="B41" s="597" t="s">
        <v>1382</v>
      </c>
      <c r="C41" s="774"/>
      <c r="D41" s="80" t="s">
        <v>1383</v>
      </c>
      <c r="E41" s="382">
        <v>23.400000000000002</v>
      </c>
      <c r="F41" s="382">
        <v>21.1</v>
      </c>
      <c r="G41" s="25">
        <v>19</v>
      </c>
    </row>
    <row r="42" spans="2:7" ht="21.75" customHeight="1" x14ac:dyDescent="0.2">
      <c r="B42" s="597" t="s">
        <v>1384</v>
      </c>
      <c r="C42" s="774"/>
      <c r="D42" s="80" t="s">
        <v>1385</v>
      </c>
      <c r="E42" s="382">
        <v>46.300000000000004</v>
      </c>
      <c r="F42" s="382">
        <v>41.7</v>
      </c>
      <c r="G42" s="25">
        <v>37.5</v>
      </c>
    </row>
    <row r="43" spans="2:7" ht="21.75" customHeight="1" x14ac:dyDescent="0.2">
      <c r="B43" s="597" t="s">
        <v>1386</v>
      </c>
      <c r="C43" s="774"/>
      <c r="D43" s="80" t="s">
        <v>1387</v>
      </c>
      <c r="E43" s="382">
        <v>52.400000000000006</v>
      </c>
      <c r="F43" s="382">
        <v>47.2</v>
      </c>
      <c r="G43" s="25">
        <v>42.5</v>
      </c>
    </row>
    <row r="44" spans="2:7" ht="21.75" customHeight="1" x14ac:dyDescent="0.2">
      <c r="B44" s="597" t="s">
        <v>1445</v>
      </c>
      <c r="C44" s="774"/>
      <c r="D44" s="80" t="s">
        <v>1446</v>
      </c>
      <c r="E44" s="382">
        <v>51.900000000000006</v>
      </c>
      <c r="F44" s="382">
        <v>46.7</v>
      </c>
      <c r="G44" s="25">
        <v>42</v>
      </c>
    </row>
    <row r="45" spans="2:7" ht="21.75" customHeight="1" x14ac:dyDescent="0.2">
      <c r="B45" s="597" t="s">
        <v>1447</v>
      </c>
      <c r="C45" s="774"/>
      <c r="D45" s="80" t="s">
        <v>1448</v>
      </c>
      <c r="E45" s="382">
        <v>59.2</v>
      </c>
      <c r="F45" s="382">
        <v>53.300000000000004</v>
      </c>
      <c r="G45" s="25">
        <v>48</v>
      </c>
    </row>
    <row r="46" spans="2:7" ht="21.75" customHeight="1" x14ac:dyDescent="0.2">
      <c r="B46" s="597" t="s">
        <v>1449</v>
      </c>
      <c r="C46" s="774"/>
      <c r="D46" s="80" t="s">
        <v>1450</v>
      </c>
      <c r="E46" s="382">
        <v>59.2</v>
      </c>
      <c r="F46" s="382">
        <v>53.300000000000004</v>
      </c>
      <c r="G46" s="25">
        <v>48</v>
      </c>
    </row>
    <row r="47" spans="2:7" ht="21.75" customHeight="1" x14ac:dyDescent="0.2">
      <c r="B47" s="597" t="s">
        <v>1451</v>
      </c>
      <c r="C47" s="774"/>
      <c r="D47" s="80" t="s">
        <v>1452</v>
      </c>
      <c r="E47" s="382">
        <v>64.2</v>
      </c>
      <c r="F47" s="382">
        <v>57.800000000000004</v>
      </c>
      <c r="G47" s="25">
        <v>52</v>
      </c>
    </row>
    <row r="48" spans="2:7" ht="21.75" customHeight="1" x14ac:dyDescent="0.2">
      <c r="B48" s="597" t="s">
        <v>1388</v>
      </c>
      <c r="C48" s="774"/>
      <c r="D48" s="80" t="s">
        <v>1389</v>
      </c>
      <c r="E48" s="382">
        <v>17.3</v>
      </c>
      <c r="F48" s="382">
        <v>15.600000000000001</v>
      </c>
      <c r="G48" s="25">
        <v>14</v>
      </c>
    </row>
    <row r="49" spans="1:7" ht="21.75" customHeight="1" x14ac:dyDescent="0.2">
      <c r="B49" s="597" t="s">
        <v>1390</v>
      </c>
      <c r="C49" s="774"/>
      <c r="D49" s="80" t="s">
        <v>1391</v>
      </c>
      <c r="E49" s="382">
        <v>24.700000000000003</v>
      </c>
      <c r="F49" s="382">
        <v>22.200000000000003</v>
      </c>
      <c r="G49" s="25">
        <v>20</v>
      </c>
    </row>
    <row r="50" spans="1:7" ht="21.75" customHeight="1" x14ac:dyDescent="0.2">
      <c r="B50" s="597" t="s">
        <v>1392</v>
      </c>
      <c r="C50" s="597" t="s">
        <v>135</v>
      </c>
      <c r="D50" s="80" t="s">
        <v>1393</v>
      </c>
      <c r="E50" s="382">
        <v>37</v>
      </c>
      <c r="F50" s="382">
        <v>33.300000000000004</v>
      </c>
      <c r="G50" s="25">
        <v>30</v>
      </c>
    </row>
    <row r="51" spans="1:7" ht="21.75" customHeight="1" x14ac:dyDescent="0.2">
      <c r="B51" s="597" t="s">
        <v>1394</v>
      </c>
      <c r="C51" s="597" t="s">
        <v>135</v>
      </c>
      <c r="D51" s="80" t="s">
        <v>1395</v>
      </c>
      <c r="E51" s="382">
        <v>37</v>
      </c>
      <c r="F51" s="382">
        <v>33.300000000000004</v>
      </c>
      <c r="G51" s="25">
        <v>30</v>
      </c>
    </row>
    <row r="52" spans="1:7" ht="21.75" customHeight="1" x14ac:dyDescent="0.2">
      <c r="B52" s="597" t="s">
        <v>1396</v>
      </c>
      <c r="C52" s="774"/>
      <c r="D52" s="80" t="s">
        <v>1397</v>
      </c>
      <c r="E52" s="382">
        <v>39.6</v>
      </c>
      <c r="F52" s="382">
        <v>35.6</v>
      </c>
      <c r="G52" s="25">
        <v>32</v>
      </c>
    </row>
    <row r="53" spans="1:7" ht="21.75" customHeight="1" x14ac:dyDescent="0.2">
      <c r="B53" s="597" t="s">
        <v>1398</v>
      </c>
      <c r="C53" s="774"/>
      <c r="D53" s="80" t="s">
        <v>1399</v>
      </c>
      <c r="E53" s="382">
        <v>45.7</v>
      </c>
      <c r="F53" s="382">
        <v>41.1</v>
      </c>
      <c r="G53" s="25">
        <v>37</v>
      </c>
    </row>
    <row r="54" spans="1:7" ht="21.75" customHeight="1" x14ac:dyDescent="0.2">
      <c r="B54" s="597" t="s">
        <v>1400</v>
      </c>
      <c r="C54" s="774"/>
      <c r="D54" s="80" t="s">
        <v>1401</v>
      </c>
      <c r="E54" s="382">
        <v>98.800000000000011</v>
      </c>
      <c r="F54" s="382">
        <v>88.9</v>
      </c>
      <c r="G54" s="25">
        <v>80</v>
      </c>
    </row>
    <row r="55" spans="1:7" ht="21.75" customHeight="1" x14ac:dyDescent="0.2">
      <c r="B55" s="597" t="s">
        <v>1402</v>
      </c>
      <c r="C55" s="774"/>
      <c r="D55" s="80" t="s">
        <v>1403</v>
      </c>
      <c r="E55" s="382">
        <v>56.800000000000004</v>
      </c>
      <c r="F55" s="382">
        <v>51.1</v>
      </c>
      <c r="G55" s="25">
        <v>46</v>
      </c>
    </row>
    <row r="56" spans="1:7" ht="21.75" customHeight="1" x14ac:dyDescent="0.2">
      <c r="B56" s="597" t="s">
        <v>1404</v>
      </c>
      <c r="C56" s="774"/>
      <c r="D56" s="80" t="s">
        <v>1405</v>
      </c>
      <c r="E56" s="382">
        <v>23.400000000000002</v>
      </c>
      <c r="F56" s="382">
        <v>21.1</v>
      </c>
      <c r="G56" s="25">
        <v>19</v>
      </c>
    </row>
    <row r="57" spans="1:7" ht="21.75" customHeight="1" x14ac:dyDescent="0.2">
      <c r="B57" s="597" t="s">
        <v>1406</v>
      </c>
      <c r="C57" s="774"/>
      <c r="D57" s="80" t="s">
        <v>1407</v>
      </c>
      <c r="E57" s="382">
        <v>46.900000000000006</v>
      </c>
      <c r="F57" s="382">
        <v>42.2</v>
      </c>
      <c r="G57" s="25">
        <v>38</v>
      </c>
    </row>
    <row r="58" spans="1:7" ht="21.75" customHeight="1" x14ac:dyDescent="0.2">
      <c r="B58" s="597" t="s">
        <v>1408</v>
      </c>
      <c r="C58" s="774"/>
      <c r="D58" s="80" t="s">
        <v>1409</v>
      </c>
      <c r="E58" s="382">
        <v>92.600000000000009</v>
      </c>
      <c r="F58" s="382">
        <v>83.300000000000011</v>
      </c>
      <c r="G58" s="25">
        <v>75</v>
      </c>
    </row>
    <row r="59" spans="1:7" ht="21.75" customHeight="1" x14ac:dyDescent="0.2">
      <c r="B59" s="597" t="s">
        <v>1410</v>
      </c>
      <c r="C59" s="774"/>
      <c r="D59" s="80" t="s">
        <v>1411</v>
      </c>
      <c r="E59" s="382">
        <v>104.9</v>
      </c>
      <c r="F59" s="382">
        <v>94.4</v>
      </c>
      <c r="G59" s="25">
        <v>85</v>
      </c>
    </row>
    <row r="60" spans="1:7" ht="21.75" customHeight="1" x14ac:dyDescent="0.2">
      <c r="B60" s="597" t="s">
        <v>1453</v>
      </c>
      <c r="C60" s="774"/>
      <c r="D60" s="80" t="s">
        <v>1454</v>
      </c>
      <c r="E60" s="382">
        <v>103.7</v>
      </c>
      <c r="F60" s="382">
        <v>93.300000000000011</v>
      </c>
      <c r="G60" s="25">
        <v>84</v>
      </c>
    </row>
    <row r="61" spans="1:7" ht="21.75" customHeight="1" x14ac:dyDescent="0.2">
      <c r="B61" s="597" t="s">
        <v>1455</v>
      </c>
      <c r="C61" s="774"/>
      <c r="D61" s="80" t="s">
        <v>1456</v>
      </c>
      <c r="E61" s="382">
        <v>118.60000000000001</v>
      </c>
      <c r="F61" s="382">
        <v>106.7</v>
      </c>
      <c r="G61" s="25">
        <v>96</v>
      </c>
    </row>
    <row r="62" spans="1:7" ht="21.75" customHeight="1" x14ac:dyDescent="0.2">
      <c r="B62" s="597" t="s">
        <v>1457</v>
      </c>
      <c r="C62" s="774"/>
      <c r="D62" s="80" t="s">
        <v>1458</v>
      </c>
      <c r="E62" s="382">
        <v>118.60000000000001</v>
      </c>
      <c r="F62" s="382">
        <v>106.7</v>
      </c>
      <c r="G62" s="25">
        <v>96</v>
      </c>
    </row>
    <row r="63" spans="1:7" ht="21.75" customHeight="1" x14ac:dyDescent="0.2">
      <c r="B63" s="597" t="s">
        <v>1459</v>
      </c>
      <c r="C63" s="774"/>
      <c r="D63" s="80" t="s">
        <v>1460</v>
      </c>
      <c r="E63" s="382">
        <v>128.4</v>
      </c>
      <c r="F63" s="382">
        <v>115.60000000000001</v>
      </c>
      <c r="G63" s="25">
        <v>104</v>
      </c>
    </row>
    <row r="64" spans="1:7" x14ac:dyDescent="0.2">
      <c r="A64" s="64"/>
      <c r="B64" s="65" t="s">
        <v>1304</v>
      </c>
      <c r="C64" s="62" t="s">
        <v>138</v>
      </c>
      <c r="D64" s="62" t="s">
        <v>155</v>
      </c>
      <c r="E64" s="34">
        <v>0.15</v>
      </c>
      <c r="F64" s="34">
        <v>0.1</v>
      </c>
      <c r="G64" s="728">
        <v>0.05</v>
      </c>
    </row>
    <row r="65" spans="1:7" ht="24" x14ac:dyDescent="0.2">
      <c r="A65" s="64"/>
      <c r="B65" s="47" t="s">
        <v>424</v>
      </c>
      <c r="C65" s="48">
        <v>476000021</v>
      </c>
      <c r="D65" s="45" t="s">
        <v>425</v>
      </c>
      <c r="E65" s="382">
        <v>37</v>
      </c>
      <c r="F65" s="382">
        <v>33.300000000000004</v>
      </c>
      <c r="G65" s="382">
        <v>30</v>
      </c>
    </row>
    <row r="66" spans="1:7" s="43" customFormat="1" ht="33" customHeight="1" x14ac:dyDescent="0.2">
      <c r="A66" s="773"/>
      <c r="B66" s="1354" t="s">
        <v>1412</v>
      </c>
      <c r="C66" s="1354"/>
      <c r="D66" s="1354"/>
      <c r="E66" s="1354"/>
      <c r="F66" s="1354"/>
      <c r="G66" s="1354"/>
    </row>
    <row r="67" spans="1:7" x14ac:dyDescent="0.2">
      <c r="A67" s="67" t="s">
        <v>188</v>
      </c>
      <c r="B67" s="15"/>
      <c r="C67" s="15"/>
      <c r="D67" s="15"/>
      <c r="E67" s="15"/>
      <c r="F67" s="15"/>
      <c r="G67" s="15"/>
    </row>
    <row r="68" spans="1:7" x14ac:dyDescent="0.2">
      <c r="A68" s="67" t="s">
        <v>276</v>
      </c>
      <c r="B68" s="15"/>
      <c r="C68" s="15"/>
      <c r="D68" s="15"/>
      <c r="E68" s="15"/>
      <c r="F68" s="15"/>
      <c r="G68" s="15"/>
    </row>
    <row r="71" spans="1:7" ht="15.5" customHeight="1" x14ac:dyDescent="0.2"/>
  </sheetData>
  <mergeCells count="1">
    <mergeCell ref="B66:G66"/>
  </mergeCells>
  <hyperlinks>
    <hyperlink ref="A68" location="Index!A1" display="Return to Index" xr:uid="{7A7B4D53-4F88-41A8-BA07-BEF118B86648}"/>
    <hyperlink ref="A67" r:id="rId1" xr:uid="{468A2F00-59A8-4916-AAC4-927EA9E7EE8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396B-6D21-BE4F-A8C5-FEBBCE0FA48F}">
  <sheetPr>
    <tabColor rgb="FF00B0F0"/>
  </sheetPr>
  <dimension ref="A1:G82"/>
  <sheetViews>
    <sheetView topLeftCell="A56" zoomScale="173" workbookViewId="0">
      <selection activeCell="A81" sqref="A81"/>
    </sheetView>
  </sheetViews>
  <sheetFormatPr baseColWidth="10" defaultColWidth="11" defaultRowHeight="16" x14ac:dyDescent="0.2"/>
  <cols>
    <col min="1" max="1" width="8" customWidth="1"/>
    <col min="2" max="2" width="17" customWidth="1"/>
    <col min="3" max="3" width="11.6640625" customWidth="1"/>
    <col min="4" max="4" width="39.6640625" customWidth="1"/>
  </cols>
  <sheetData>
    <row r="1" spans="1:7" x14ac:dyDescent="0.2">
      <c r="A1" s="411" t="s">
        <v>33</v>
      </c>
      <c r="B1" s="388" t="s">
        <v>137</v>
      </c>
      <c r="C1" s="581" t="s">
        <v>138</v>
      </c>
      <c r="D1" s="581" t="s">
        <v>1331</v>
      </c>
      <c r="E1" s="583">
        <v>0.15</v>
      </c>
      <c r="F1" s="583">
        <v>0.1</v>
      </c>
      <c r="G1" s="583">
        <v>0.05</v>
      </c>
    </row>
    <row r="2" spans="1:7" x14ac:dyDescent="0.2">
      <c r="A2" s="64"/>
      <c r="B2" s="770" t="s">
        <v>1332</v>
      </c>
      <c r="C2" s="918"/>
      <c r="D2" s="918"/>
      <c r="E2" s="918"/>
      <c r="F2" s="918"/>
      <c r="G2" s="919"/>
    </row>
    <row r="3" spans="1:7" x14ac:dyDescent="0.2">
      <c r="A3" s="64"/>
      <c r="B3" s="47" t="s">
        <v>1461</v>
      </c>
      <c r="C3" s="366"/>
      <c r="D3" s="365" t="s">
        <v>1462</v>
      </c>
      <c r="E3" s="400">
        <v>106.2</v>
      </c>
      <c r="F3" s="400">
        <v>95.600000000000009</v>
      </c>
      <c r="G3" s="301">
        <v>86</v>
      </c>
    </row>
    <row r="4" spans="1:7" ht="15.75" customHeight="1" x14ac:dyDescent="0.2">
      <c r="A4" s="64"/>
      <c r="B4" s="47" t="s">
        <v>1463</v>
      </c>
      <c r="C4" s="366"/>
      <c r="D4" s="365" t="s">
        <v>1336</v>
      </c>
      <c r="E4" s="400">
        <v>116</v>
      </c>
      <c r="F4" s="400">
        <v>104.4</v>
      </c>
      <c r="G4" s="301">
        <v>94</v>
      </c>
    </row>
    <row r="5" spans="1:7" x14ac:dyDescent="0.2">
      <c r="A5" s="64"/>
      <c r="B5" s="47" t="s">
        <v>1464</v>
      </c>
      <c r="C5" s="366"/>
      <c r="D5" s="920" t="s">
        <v>1465</v>
      </c>
      <c r="E5" s="400">
        <v>137</v>
      </c>
      <c r="F5" s="400">
        <v>123.30000000000001</v>
      </c>
      <c r="G5" s="301">
        <v>111</v>
      </c>
    </row>
    <row r="6" spans="1:7" x14ac:dyDescent="0.2">
      <c r="A6" s="64"/>
      <c r="B6" s="105" t="s">
        <v>1466</v>
      </c>
      <c r="C6" s="585"/>
      <c r="D6" s="584" t="s">
        <v>1467</v>
      </c>
      <c r="E6" s="400">
        <v>160.4</v>
      </c>
      <c r="F6" s="400">
        <v>144.4</v>
      </c>
      <c r="G6" s="301">
        <v>130</v>
      </c>
    </row>
    <row r="7" spans="1:7" x14ac:dyDescent="0.2">
      <c r="A7" s="71"/>
      <c r="B7" s="725" t="s">
        <v>1468</v>
      </c>
      <c r="C7" s="842"/>
      <c r="D7" s="841" t="s">
        <v>1469</v>
      </c>
      <c r="E7" s="917">
        <v>172.9</v>
      </c>
      <c r="F7" s="400">
        <v>155.60000000000002</v>
      </c>
      <c r="G7" s="301">
        <v>140</v>
      </c>
    </row>
    <row r="8" spans="1:7" x14ac:dyDescent="0.2">
      <c r="A8" s="71"/>
      <c r="B8" s="725" t="s">
        <v>1470</v>
      </c>
      <c r="C8" s="842"/>
      <c r="D8" s="841" t="s">
        <v>1471</v>
      </c>
      <c r="E8" s="917">
        <v>188.9</v>
      </c>
      <c r="F8" s="400">
        <v>170</v>
      </c>
      <c r="G8" s="301">
        <v>153</v>
      </c>
    </row>
    <row r="9" spans="1:7" x14ac:dyDescent="0.2">
      <c r="A9" s="71"/>
      <c r="B9" s="725" t="s">
        <v>1472</v>
      </c>
      <c r="C9" s="842"/>
      <c r="D9" s="841" t="s">
        <v>1473</v>
      </c>
      <c r="E9" s="917">
        <v>106.2</v>
      </c>
      <c r="F9" s="400">
        <v>95.600000000000009</v>
      </c>
      <c r="G9" s="301">
        <f>G3</f>
        <v>86</v>
      </c>
    </row>
    <row r="10" spans="1:7" x14ac:dyDescent="0.2">
      <c r="A10" s="71"/>
      <c r="B10" s="725" t="s">
        <v>1474</v>
      </c>
      <c r="C10" s="842"/>
      <c r="D10" s="841" t="s">
        <v>1340</v>
      </c>
      <c r="E10" s="917">
        <v>116</v>
      </c>
      <c r="F10" s="400">
        <v>104.4</v>
      </c>
      <c r="G10" s="301">
        <f t="shared" ref="G10:G12" si="0">G4</f>
        <v>94</v>
      </c>
    </row>
    <row r="11" spans="1:7" x14ac:dyDescent="0.2">
      <c r="A11" s="71"/>
      <c r="B11" s="725" t="s">
        <v>1475</v>
      </c>
      <c r="C11" s="842"/>
      <c r="D11" s="841" t="s">
        <v>1476</v>
      </c>
      <c r="E11" s="917">
        <v>137</v>
      </c>
      <c r="F11" s="400">
        <v>123.30000000000001</v>
      </c>
      <c r="G11" s="301">
        <f t="shared" si="0"/>
        <v>111</v>
      </c>
    </row>
    <row r="12" spans="1:7" x14ac:dyDescent="0.2">
      <c r="A12" s="71"/>
      <c r="B12" s="725" t="s">
        <v>1477</v>
      </c>
      <c r="C12" s="842"/>
      <c r="D12" s="841" t="s">
        <v>1478</v>
      </c>
      <c r="E12" s="917">
        <v>160.4</v>
      </c>
      <c r="F12" s="400">
        <v>144.4</v>
      </c>
      <c r="G12" s="301">
        <f t="shared" si="0"/>
        <v>130</v>
      </c>
    </row>
    <row r="13" spans="1:7" x14ac:dyDescent="0.2">
      <c r="A13" s="71"/>
      <c r="B13" s="725" t="s">
        <v>1479</v>
      </c>
      <c r="C13" s="842"/>
      <c r="D13" s="841" t="s">
        <v>1480</v>
      </c>
      <c r="E13" s="917">
        <v>188.9</v>
      </c>
      <c r="F13" s="400">
        <v>170</v>
      </c>
      <c r="G13" s="301">
        <f>G8</f>
        <v>153</v>
      </c>
    </row>
    <row r="14" spans="1:7" x14ac:dyDescent="0.2">
      <c r="A14" s="71"/>
      <c r="B14" s="725" t="s">
        <v>1481</v>
      </c>
      <c r="C14" s="842"/>
      <c r="D14" s="841" t="s">
        <v>1482</v>
      </c>
      <c r="E14" s="917">
        <v>234.60000000000002</v>
      </c>
      <c r="F14" s="400">
        <v>211.10000000000002</v>
      </c>
      <c r="G14" s="301">
        <v>190</v>
      </c>
    </row>
    <row r="15" spans="1:7" x14ac:dyDescent="0.2">
      <c r="A15" s="64"/>
      <c r="B15" s="338" t="s">
        <v>1341</v>
      </c>
      <c r="C15" s="921"/>
      <c r="D15" s="921"/>
      <c r="E15" s="921"/>
      <c r="F15" s="921"/>
      <c r="G15" s="922"/>
    </row>
    <row r="16" spans="1:7" x14ac:dyDescent="0.2">
      <c r="A16" s="64"/>
      <c r="B16" s="47" t="s">
        <v>1483</v>
      </c>
      <c r="C16" s="366"/>
      <c r="D16" s="365" t="s">
        <v>1484</v>
      </c>
      <c r="E16" s="400">
        <v>193.8</v>
      </c>
      <c r="F16" s="400">
        <v>174.4</v>
      </c>
      <c r="G16" s="301">
        <v>157</v>
      </c>
    </row>
    <row r="17" spans="1:7" x14ac:dyDescent="0.2">
      <c r="A17" s="64"/>
      <c r="B17" s="47" t="s">
        <v>1485</v>
      </c>
      <c r="C17" s="366"/>
      <c r="D17" s="365" t="s">
        <v>1486</v>
      </c>
      <c r="E17" s="400">
        <v>235.8</v>
      </c>
      <c r="F17" s="400">
        <v>212.20000000000002</v>
      </c>
      <c r="G17" s="301">
        <v>191</v>
      </c>
    </row>
    <row r="18" spans="1:7" x14ac:dyDescent="0.2">
      <c r="A18" s="64"/>
      <c r="B18" s="47" t="s">
        <v>1487</v>
      </c>
      <c r="C18" s="366"/>
      <c r="D18" s="920" t="s">
        <v>1488</v>
      </c>
      <c r="E18" s="400">
        <v>279</v>
      </c>
      <c r="F18" s="400">
        <v>251.10000000000002</v>
      </c>
      <c r="G18" s="301">
        <v>226</v>
      </c>
    </row>
    <row r="19" spans="1:7" x14ac:dyDescent="0.2">
      <c r="A19" s="64"/>
      <c r="B19" s="47" t="s">
        <v>1489</v>
      </c>
      <c r="C19" s="366"/>
      <c r="D19" s="920" t="s">
        <v>1490</v>
      </c>
      <c r="E19" s="400">
        <v>237</v>
      </c>
      <c r="F19" s="400">
        <v>213.3</v>
      </c>
      <c r="G19" s="301">
        <v>192</v>
      </c>
    </row>
    <row r="20" spans="1:7" x14ac:dyDescent="0.2">
      <c r="A20" s="64"/>
      <c r="B20" s="47" t="s">
        <v>1491</v>
      </c>
      <c r="C20" s="366"/>
      <c r="D20" s="920" t="s">
        <v>1492</v>
      </c>
      <c r="E20" s="400">
        <v>322.20000000000005</v>
      </c>
      <c r="F20" s="400">
        <v>290</v>
      </c>
      <c r="G20" s="301">
        <v>261</v>
      </c>
    </row>
    <row r="21" spans="1:7" x14ac:dyDescent="0.2">
      <c r="A21" s="64"/>
      <c r="B21" s="47" t="s">
        <v>1493</v>
      </c>
      <c r="C21" s="366"/>
      <c r="D21" s="920" t="s">
        <v>1494</v>
      </c>
      <c r="E21" s="400">
        <v>451.90000000000003</v>
      </c>
      <c r="F21" s="400">
        <v>406.70000000000005</v>
      </c>
      <c r="G21" s="301">
        <v>366</v>
      </c>
    </row>
    <row r="22" spans="1:7" x14ac:dyDescent="0.2">
      <c r="A22" s="64"/>
      <c r="B22" s="47" t="s">
        <v>1495</v>
      </c>
      <c r="C22" s="366"/>
      <c r="D22" s="365" t="s">
        <v>1496</v>
      </c>
      <c r="E22" s="400">
        <v>476.6</v>
      </c>
      <c r="F22" s="400">
        <v>428.90000000000003</v>
      </c>
      <c r="G22" s="301">
        <v>386</v>
      </c>
    </row>
    <row r="23" spans="1:7" x14ac:dyDescent="0.2">
      <c r="A23" s="64"/>
      <c r="B23" s="65" t="s">
        <v>154</v>
      </c>
      <c r="C23" s="568"/>
      <c r="D23" s="568" t="s">
        <v>155</v>
      </c>
      <c r="E23" s="570"/>
      <c r="F23" s="562" t="s">
        <v>156</v>
      </c>
      <c r="G23" s="562"/>
    </row>
    <row r="24" spans="1:7" x14ac:dyDescent="0.2">
      <c r="A24" s="64"/>
      <c r="B24" s="47" t="s">
        <v>1497</v>
      </c>
      <c r="C24" s="366"/>
      <c r="D24" s="365" t="s">
        <v>1498</v>
      </c>
      <c r="E24" s="571"/>
      <c r="F24" s="572">
        <v>22</v>
      </c>
      <c r="G24" s="573"/>
    </row>
    <row r="25" spans="1:7" x14ac:dyDescent="0.2">
      <c r="A25" s="64"/>
      <c r="B25" s="47" t="s">
        <v>412</v>
      </c>
      <c r="C25" s="366"/>
      <c r="D25" s="365" t="s">
        <v>1441</v>
      </c>
      <c r="E25" s="571"/>
      <c r="F25" s="572">
        <v>25</v>
      </c>
      <c r="G25" s="573"/>
    </row>
    <row r="26" spans="1:7" x14ac:dyDescent="0.2">
      <c r="A26" s="64"/>
      <c r="B26" s="47" t="s">
        <v>161</v>
      </c>
      <c r="C26" s="366"/>
      <c r="D26" s="365" t="s">
        <v>1351</v>
      </c>
      <c r="E26" s="571"/>
      <c r="F26" s="572">
        <v>22</v>
      </c>
      <c r="G26" s="573"/>
    </row>
    <row r="27" spans="1:7" x14ac:dyDescent="0.2">
      <c r="A27" s="64"/>
      <c r="B27" s="47" t="s">
        <v>165</v>
      </c>
      <c r="C27" s="366"/>
      <c r="D27" s="365" t="s">
        <v>1352</v>
      </c>
      <c r="E27" s="571"/>
      <c r="F27" s="572">
        <v>17</v>
      </c>
      <c r="G27" s="573"/>
    </row>
    <row r="28" spans="1:7" x14ac:dyDescent="0.2">
      <c r="A28" s="64"/>
      <c r="B28" s="47" t="s">
        <v>1353</v>
      </c>
      <c r="C28" s="366"/>
      <c r="D28" s="365" t="s">
        <v>1354</v>
      </c>
      <c r="E28" s="571"/>
      <c r="F28" s="572">
        <v>50</v>
      </c>
      <c r="G28" s="573"/>
    </row>
    <row r="29" spans="1:7" x14ac:dyDescent="0.2">
      <c r="A29" s="64"/>
      <c r="B29" s="47" t="s">
        <v>1355</v>
      </c>
      <c r="C29" s="366"/>
      <c r="D29" s="365" t="s">
        <v>1356</v>
      </c>
      <c r="E29" s="571"/>
      <c r="F29" s="572" t="s">
        <v>169</v>
      </c>
      <c r="G29" s="906"/>
    </row>
    <row r="30" spans="1:7" x14ac:dyDescent="0.2">
      <c r="A30" s="64"/>
      <c r="B30" s="47" t="s">
        <v>1357</v>
      </c>
      <c r="C30" s="366"/>
      <c r="D30" s="365" t="s">
        <v>1358</v>
      </c>
      <c r="E30" s="571"/>
      <c r="F30" s="572">
        <v>15</v>
      </c>
      <c r="G30" s="573"/>
    </row>
    <row r="31" spans="1:7" x14ac:dyDescent="0.2">
      <c r="A31" s="64"/>
      <c r="B31" s="47" t="s">
        <v>1499</v>
      </c>
      <c r="C31" s="366"/>
      <c r="D31" s="365" t="s">
        <v>1500</v>
      </c>
      <c r="E31" s="571"/>
      <c r="F31" s="572">
        <v>22</v>
      </c>
      <c r="G31" s="573"/>
    </row>
    <row r="32" spans="1:7" x14ac:dyDescent="0.2">
      <c r="A32" s="64"/>
      <c r="B32" s="47" t="s">
        <v>170</v>
      </c>
      <c r="C32" s="366"/>
      <c r="D32" s="365" t="s">
        <v>1442</v>
      </c>
      <c r="E32" s="571"/>
      <c r="F32" s="572">
        <v>70</v>
      </c>
      <c r="G32" s="573"/>
    </row>
    <row r="33" spans="1:7" x14ac:dyDescent="0.2">
      <c r="A33" s="64"/>
      <c r="B33" s="47" t="s">
        <v>416</v>
      </c>
      <c r="C33" s="366"/>
      <c r="D33" s="365" t="s">
        <v>1359</v>
      </c>
      <c r="E33" s="571"/>
      <c r="F33" s="572">
        <v>75</v>
      </c>
      <c r="G33" s="573"/>
    </row>
    <row r="34" spans="1:7" x14ac:dyDescent="0.2">
      <c r="A34" s="64"/>
      <c r="B34" s="47" t="s">
        <v>1268</v>
      </c>
      <c r="C34" s="366"/>
      <c r="D34" s="365" t="s">
        <v>1361</v>
      </c>
      <c r="E34" s="571"/>
      <c r="F34" s="572">
        <v>20</v>
      </c>
      <c r="G34" s="573"/>
    </row>
    <row r="35" spans="1:7" x14ac:dyDescent="0.2">
      <c r="A35" s="64"/>
      <c r="B35" s="47" t="s">
        <v>176</v>
      </c>
      <c r="C35" s="366"/>
      <c r="D35" s="365" t="s">
        <v>1362</v>
      </c>
      <c r="E35" s="571"/>
      <c r="F35" s="572">
        <v>18</v>
      </c>
      <c r="G35" s="573"/>
    </row>
    <row r="36" spans="1:7" x14ac:dyDescent="0.2">
      <c r="A36" s="64"/>
      <c r="B36" s="47" t="s">
        <v>422</v>
      </c>
      <c r="C36" s="366"/>
      <c r="D36" s="365" t="s">
        <v>1444</v>
      </c>
      <c r="E36" s="571"/>
      <c r="F36" s="572">
        <v>25</v>
      </c>
      <c r="G36" s="573"/>
    </row>
    <row r="37" spans="1:7" ht="15.75" customHeight="1" x14ac:dyDescent="0.2">
      <c r="B37" s="65" t="s">
        <v>1363</v>
      </c>
      <c r="C37" s="923"/>
      <c r="D37" s="568" t="s">
        <v>155</v>
      </c>
      <c r="E37" s="591">
        <v>0.15</v>
      </c>
      <c r="F37" s="591">
        <v>0.1</v>
      </c>
      <c r="G37" s="591">
        <v>0.05</v>
      </c>
    </row>
    <row r="38" spans="1:7" ht="20.25" customHeight="1" x14ac:dyDescent="0.2">
      <c r="B38" s="597" t="str">
        <f>[1]Accessories!B180</f>
        <v>1SR 7.2W</v>
      </c>
      <c r="C38" s="802" t="str">
        <f>[1]Accessories!C180</f>
        <v xml:space="preserve"> </v>
      </c>
      <c r="D38" s="578" t="str">
        <f>[1]Accessories!D180</f>
        <v>SINGLE PAR18 HEAD WITH ONE 7.2W INCANDESCENT LAMP (6V ONLY)</v>
      </c>
      <c r="E38" s="400">
        <v>8.7000000000000011</v>
      </c>
      <c r="F38" s="400">
        <v>7.8000000000000007</v>
      </c>
      <c r="G38" s="301">
        <f>[1]Accessories!G180</f>
        <v>7</v>
      </c>
    </row>
    <row r="39" spans="1:7" ht="20.25" customHeight="1" x14ac:dyDescent="0.2">
      <c r="B39" s="597" t="str">
        <f>[1]Accessories!B181</f>
        <v>1SR 9W</v>
      </c>
      <c r="C39" s="774"/>
      <c r="D39" s="578" t="str">
        <f>[1]Accessories!D181</f>
        <v>SINGLE PAR18 HEAD WITH ONE 9W INCANDESCENT LAMP</v>
      </c>
      <c r="E39" s="400">
        <v>12.3</v>
      </c>
      <c r="F39" s="400">
        <v>11.100000000000001</v>
      </c>
      <c r="G39" s="301">
        <f>[1]Accessories!G181</f>
        <v>10</v>
      </c>
    </row>
    <row r="40" spans="1:7" ht="20.25" customHeight="1" x14ac:dyDescent="0.2">
      <c r="B40" s="597" t="str">
        <f>[1]Accessories!B183</f>
        <v>1SR 12WQ</v>
      </c>
      <c r="C40" s="774"/>
      <c r="D40" s="578" t="str">
        <f>[1]Accessories!D183</f>
        <v>SINGLE PAR18 HEAD WITH ONE 12W QUARTZ LAMP (6V &amp; 12V ONLY)</v>
      </c>
      <c r="E40" s="400">
        <v>18.600000000000001</v>
      </c>
      <c r="F40" s="400">
        <v>16.7</v>
      </c>
      <c r="G40" s="301">
        <f>[1]Accessories!G183</f>
        <v>15</v>
      </c>
    </row>
    <row r="41" spans="1:7" ht="20.25" customHeight="1" x14ac:dyDescent="0.2">
      <c r="B41" s="597" t="str">
        <f>[1]Accessories!B185</f>
        <v>1SR 20WQ</v>
      </c>
      <c r="C41" s="774"/>
      <c r="D41" s="578" t="str">
        <f>[1]Accessories!D185</f>
        <v>SINGLE PAR18 HEAD WITH ONE 20W QUARTZ LAMP (12V ONLY)</v>
      </c>
      <c r="E41" s="400">
        <v>18.600000000000001</v>
      </c>
      <c r="F41" s="400">
        <v>16.7</v>
      </c>
      <c r="G41" s="301">
        <f>[1]Accessories!G185</f>
        <v>15</v>
      </c>
    </row>
    <row r="42" spans="1:7" ht="20.25" customHeight="1" x14ac:dyDescent="0.2">
      <c r="B42" s="597" t="str">
        <f>[1]Accessories!B186</f>
        <v>1SR 2WLED</v>
      </c>
      <c r="C42" s="774"/>
      <c r="D42" s="578" t="str">
        <f>[1]Accessories!D186</f>
        <v>SINGLE PAR18 HEAD WITH ONE 2W LED LAMP (12V ONLY)</v>
      </c>
      <c r="E42" s="400">
        <v>19.8</v>
      </c>
      <c r="F42" s="400">
        <v>17.8</v>
      </c>
      <c r="G42" s="301">
        <f>[1]Accessories!G186</f>
        <v>16</v>
      </c>
    </row>
    <row r="43" spans="1:7" ht="20.25" customHeight="1" x14ac:dyDescent="0.2">
      <c r="B43" s="597" t="str">
        <f>[1]Accessories!B187</f>
        <v>1SR 5WLED</v>
      </c>
      <c r="C43" s="774"/>
      <c r="D43" s="578" t="str">
        <f>[1]Accessories!D187</f>
        <v>SINGLE PAR18 HEAD WITH ONE 5W LED LAMP</v>
      </c>
      <c r="E43" s="400">
        <v>22.900000000000002</v>
      </c>
      <c r="F43" s="400">
        <v>20.6</v>
      </c>
      <c r="G43" s="301">
        <f>[1]Accessories!G187</f>
        <v>18.5</v>
      </c>
    </row>
    <row r="44" spans="1:7" ht="20.25" customHeight="1" x14ac:dyDescent="0.2">
      <c r="B44" s="597" t="str">
        <f>[1]Accessories!B188</f>
        <v>1SR 7WLED</v>
      </c>
      <c r="C44" s="774"/>
      <c r="D44" s="578" t="str">
        <f>[1]Accessories!D188</f>
        <v>SINGLE PAR18 HEAD WITH ONE 7W LED LAMP</v>
      </c>
      <c r="E44" s="400">
        <v>49.300000000000004</v>
      </c>
      <c r="F44" s="400">
        <v>44.400000000000006</v>
      </c>
      <c r="G44" s="301">
        <f>[1]Accessories!G188</f>
        <v>40</v>
      </c>
    </row>
    <row r="45" spans="1:7" ht="20.25" customHeight="1" x14ac:dyDescent="0.2">
      <c r="B45" s="597" t="str">
        <f>[1]Accessories!B189</f>
        <v>1LR 6WLEDSB</v>
      </c>
      <c r="C45" s="774"/>
      <c r="D45" s="578" t="str">
        <f>[1]Accessories!D189</f>
        <v>SINGLE PAR36 HEAD WITH ONE 6W SEALED BEAM LED LAMP (12V &amp; 24V ONLY)</v>
      </c>
      <c r="E45" s="400">
        <v>28.400000000000002</v>
      </c>
      <c r="F45" s="400">
        <v>25.6</v>
      </c>
      <c r="G45" s="301">
        <f>[1]Accessories!G189</f>
        <v>23</v>
      </c>
    </row>
    <row r="46" spans="1:7" ht="20.25" customHeight="1" x14ac:dyDescent="0.2">
      <c r="B46" s="597" t="str">
        <f>[1]Accessories!B190</f>
        <v>1LR 9W</v>
      </c>
      <c r="C46" s="774"/>
      <c r="D46" s="578" t="str">
        <f>[1]Accessories!D190</f>
        <v>SINGLE PAR36 HEAD WITH ONE 9W INCANDESCENT LAMP</v>
      </c>
      <c r="E46" s="400">
        <v>11.8</v>
      </c>
      <c r="F46" s="400">
        <v>10.600000000000001</v>
      </c>
      <c r="G46" s="301">
        <f>[1]Accessories!G190</f>
        <v>9.5</v>
      </c>
    </row>
    <row r="47" spans="1:7" ht="20.25" customHeight="1" x14ac:dyDescent="0.2">
      <c r="B47" s="597" t="str">
        <f>[1]Accessories!B191</f>
        <v>1LR 12W</v>
      </c>
      <c r="C47" s="774"/>
      <c r="D47" s="578" t="str">
        <f>[1]Accessories!D191</f>
        <v>SINGLE PAR36 HEAD WITH ONE 12W INCANDESCENT LAMP (12V ONLY)</v>
      </c>
      <c r="E47" s="400">
        <v>11.8</v>
      </c>
      <c r="F47" s="400">
        <v>10.600000000000001</v>
      </c>
      <c r="G47" s="301">
        <f>[1]Accessories!G191</f>
        <v>9.5</v>
      </c>
    </row>
    <row r="48" spans="1:7" ht="20.25" customHeight="1" x14ac:dyDescent="0.2">
      <c r="B48" s="597" t="str">
        <f>[1]Accessories!B192</f>
        <v>1LR 18W</v>
      </c>
      <c r="C48" s="774"/>
      <c r="D48" s="578" t="str">
        <f>[1]Accessories!D192</f>
        <v>SINGLE PAR36 HEAD WITH ONE 18W INCANDESCENT LAMP (12V &amp; 24V ONLY)</v>
      </c>
      <c r="E48" s="400">
        <v>11.8</v>
      </c>
      <c r="F48" s="400">
        <v>10.600000000000001</v>
      </c>
      <c r="G48" s="301">
        <f>[1]Accessories!G192</f>
        <v>9.5</v>
      </c>
    </row>
    <row r="49" spans="2:7" ht="20.25" customHeight="1" x14ac:dyDescent="0.2">
      <c r="B49" s="597" t="str">
        <f>[1]Accessories!B193</f>
        <v>1LR 12WQ</v>
      </c>
      <c r="C49" s="774"/>
      <c r="D49" s="578" t="str">
        <f>[1]Accessories!D193</f>
        <v>SINGLE PAR36 HEAD WITH ONE 12W QUARTZ LAMP (6V &amp; 12V ONLY)</v>
      </c>
      <c r="E49" s="400">
        <v>23.400000000000002</v>
      </c>
      <c r="F49" s="400">
        <v>21.1</v>
      </c>
      <c r="G49" s="301">
        <f>[1]Accessories!G193</f>
        <v>19</v>
      </c>
    </row>
    <row r="50" spans="2:7" ht="20.25" customHeight="1" x14ac:dyDescent="0.2">
      <c r="B50" s="597" t="str">
        <f>[1]Accessories!B195</f>
        <v>1BTMR 5WLED</v>
      </c>
      <c r="C50" s="774"/>
      <c r="D50" s="578" t="str">
        <f>[1]Accessories!D195</f>
        <v>SINGLE MR16 HEAD WITH ONE 5W LED LAMP</v>
      </c>
      <c r="E50" s="400">
        <v>46.300000000000004</v>
      </c>
      <c r="F50" s="400">
        <v>41.7</v>
      </c>
      <c r="G50" s="301">
        <f>[1]Accessories!G195</f>
        <v>37.5</v>
      </c>
    </row>
    <row r="51" spans="2:7" ht="20.25" customHeight="1" x14ac:dyDescent="0.2">
      <c r="B51" s="597" t="str">
        <f>[1]Accessories!B196</f>
        <v>1BTMR 7WLED</v>
      </c>
      <c r="C51" s="774"/>
      <c r="D51" s="578" t="str">
        <f>[1]Accessories!D196</f>
        <v>SINGLE MR16 HEAD WITH ONE 7W LED LAMP</v>
      </c>
      <c r="E51" s="400">
        <v>52.400000000000006</v>
      </c>
      <c r="F51" s="400">
        <v>47.2</v>
      </c>
      <c r="G51" s="301">
        <f>[1]Accessories!G196</f>
        <v>42.5</v>
      </c>
    </row>
    <row r="52" spans="2:7" ht="20.25" customHeight="1" x14ac:dyDescent="0.2">
      <c r="B52" s="597" t="str">
        <f>[1]Accessories!B197</f>
        <v>1TES SQ5W</v>
      </c>
      <c r="C52" s="774"/>
      <c r="D52" s="578" t="str">
        <f>[1]Accessories!D197</f>
        <v>TESTA LED 5W, 640 LUMENS, SQUARE SINGLE HEAD, 12-24V</v>
      </c>
      <c r="E52" s="400">
        <v>51.900000000000006</v>
      </c>
      <c r="F52" s="400">
        <v>46.7</v>
      </c>
      <c r="G52" s="301">
        <f>[1]Accessories!G197</f>
        <v>42</v>
      </c>
    </row>
    <row r="53" spans="2:7" ht="20.25" customHeight="1" x14ac:dyDescent="0.2">
      <c r="B53" s="597" t="str">
        <f>[1]Accessories!B198</f>
        <v>1TES SQ9W</v>
      </c>
      <c r="C53" s="774"/>
      <c r="D53" s="578" t="str">
        <f>[1]Accessories!D198</f>
        <v>TESTA LED 9W, 1100 LUMENS, SQUARE SINGLE HEAD, 12-24V</v>
      </c>
      <c r="E53" s="400">
        <v>59.2</v>
      </c>
      <c r="F53" s="400">
        <v>53.300000000000004</v>
      </c>
      <c r="G53" s="301">
        <f>[1]Accessories!G198</f>
        <v>48</v>
      </c>
    </row>
    <row r="54" spans="2:7" ht="20.25" customHeight="1" x14ac:dyDescent="0.2">
      <c r="B54" s="597" t="str">
        <f>[1]Accessories!B199</f>
        <v>1TES SQ14W</v>
      </c>
      <c r="C54" s="774"/>
      <c r="D54" s="578" t="str">
        <f>[1]Accessories!D199</f>
        <v>TESTA LED 14W, 1450 LUMENS, SQUARE SINGLE HEAD, 12-24V</v>
      </c>
      <c r="E54" s="400">
        <v>59.2</v>
      </c>
      <c r="F54" s="400">
        <v>53.300000000000004</v>
      </c>
      <c r="G54" s="301">
        <f>[1]Accessories!G199</f>
        <v>48</v>
      </c>
    </row>
    <row r="55" spans="2:7" ht="20.25" customHeight="1" x14ac:dyDescent="0.2">
      <c r="B55" s="597" t="str">
        <f>[1]Accessories!B200</f>
        <v>1TES SQ30W</v>
      </c>
      <c r="C55" s="774"/>
      <c r="D55" s="578" t="str">
        <f>[1]Accessories!D200</f>
        <v>TESTA LED 30W, 2500 LUMENS, SQUARE SINGLE HEAD, 12-24V</v>
      </c>
      <c r="E55" s="400">
        <v>64.2</v>
      </c>
      <c r="F55" s="400">
        <v>57.800000000000004</v>
      </c>
      <c r="G55" s="301">
        <f>[1]Accessories!G200</f>
        <v>52</v>
      </c>
    </row>
    <row r="56" spans="2:7" ht="20.25" customHeight="1" x14ac:dyDescent="0.2">
      <c r="B56" s="597" t="str">
        <f>[1]Accessories!B201</f>
        <v>2SR 7.2W</v>
      </c>
      <c r="C56" s="774"/>
      <c r="D56" s="578" t="str">
        <f>[1]Accessories!D201</f>
        <v>DOUBLE PAR18 HEAD WITH TWO 7.2W INCANDESCENT LAMPS (6V ONLY)</v>
      </c>
      <c r="E56" s="400">
        <v>17.3</v>
      </c>
      <c r="F56" s="400">
        <v>15.600000000000001</v>
      </c>
      <c r="G56" s="301">
        <f>[1]Accessories!G201</f>
        <v>14</v>
      </c>
    </row>
    <row r="57" spans="2:7" ht="20.25" customHeight="1" x14ac:dyDescent="0.2">
      <c r="B57" s="597" t="str">
        <f>[1]Accessories!B202</f>
        <v>2SR 9W</v>
      </c>
      <c r="C57" s="774"/>
      <c r="D57" s="578" t="str">
        <f>[1]Accessories!D202</f>
        <v>DOUBLE PAR18 HEAD WITH TWO 9W INCANDESCENT LAMPS</v>
      </c>
      <c r="E57" s="400">
        <v>24.700000000000003</v>
      </c>
      <c r="F57" s="400">
        <v>22.200000000000003</v>
      </c>
      <c r="G57" s="301">
        <f>[1]Accessories!G202</f>
        <v>20</v>
      </c>
    </row>
    <row r="58" spans="2:7" ht="20.25" customHeight="1" x14ac:dyDescent="0.2">
      <c r="B58" s="597" t="str">
        <f>[1]Accessories!B205</f>
        <v>2SR 12WQ</v>
      </c>
      <c r="C58" s="774"/>
      <c r="D58" s="578" t="str">
        <f>[1]Accessories!D205</f>
        <v>DOUBLE PAR18 HEAD WITH TWO 12W QUARTZ LAMPS (6V &amp; 12V ONLY)</v>
      </c>
      <c r="E58" s="400">
        <v>37</v>
      </c>
      <c r="F58" s="400">
        <v>33.300000000000004</v>
      </c>
      <c r="G58" s="301">
        <f>[1]Accessories!G205</f>
        <v>30</v>
      </c>
    </row>
    <row r="59" spans="2:7" ht="20.25" customHeight="1" x14ac:dyDescent="0.2">
      <c r="B59" s="597" t="str">
        <f>[1]Accessories!B206</f>
        <v>2SR 20WQ</v>
      </c>
      <c r="C59" s="774"/>
      <c r="D59" s="578" t="str">
        <f>[1]Accessories!D206</f>
        <v>DOUBLE PAR18 HEAD WITH TWO 20W QUARTZ LAMPS (12V ONLY)</v>
      </c>
      <c r="E59" s="400">
        <v>37</v>
      </c>
      <c r="F59" s="400">
        <v>33.300000000000004</v>
      </c>
      <c r="G59" s="301">
        <f>[1]Accessories!G206</f>
        <v>30</v>
      </c>
    </row>
    <row r="60" spans="2:7" ht="20.25" customHeight="1" x14ac:dyDescent="0.2">
      <c r="B60" s="597" t="str">
        <f>[1]Accessories!B207</f>
        <v>2SR 2WLED</v>
      </c>
      <c r="C60" s="774"/>
      <c r="D60" s="578" t="str">
        <f>[1]Accessories!D207</f>
        <v>DOUBLE PAR18 HEAD WITH TWO 2W LED LAMPS (12V ONLY)</v>
      </c>
      <c r="E60" s="400">
        <v>39.6</v>
      </c>
      <c r="F60" s="400">
        <v>35.6</v>
      </c>
      <c r="G60" s="301">
        <f>[1]Accessories!G207</f>
        <v>32</v>
      </c>
    </row>
    <row r="61" spans="2:7" ht="20.25" customHeight="1" x14ac:dyDescent="0.2">
      <c r="B61" s="597" t="str">
        <f>[1]Accessories!B208</f>
        <v>2SR 5WLED</v>
      </c>
      <c r="C61" s="774"/>
      <c r="D61" s="578" t="str">
        <f>[1]Accessories!D208</f>
        <v>DOUBLE PAR18 HEAD WITH TWO 5W LED LAMPS</v>
      </c>
      <c r="E61" s="400">
        <v>45.7</v>
      </c>
      <c r="F61" s="400">
        <v>41.1</v>
      </c>
      <c r="G61" s="301">
        <f>[1]Accessories!G208</f>
        <v>37</v>
      </c>
    </row>
    <row r="62" spans="2:7" ht="20.25" customHeight="1" x14ac:dyDescent="0.2">
      <c r="B62" s="597" t="str">
        <f>[1]Accessories!B209</f>
        <v>2SR 7WLED</v>
      </c>
      <c r="C62" s="774"/>
      <c r="D62" s="578" t="str">
        <f>[1]Accessories!D209</f>
        <v>DOUBLE PAR18 HEAD WITH TWO 7W LED LAMPS</v>
      </c>
      <c r="E62" s="400">
        <v>98.800000000000011</v>
      </c>
      <c r="F62" s="400">
        <v>88.9</v>
      </c>
      <c r="G62" s="301">
        <f>[1]Accessories!G209</f>
        <v>80</v>
      </c>
    </row>
    <row r="63" spans="2:7" ht="20.25" customHeight="1" x14ac:dyDescent="0.2">
      <c r="B63" s="597" t="str">
        <f>[1]Accessories!B210</f>
        <v>2LR 6WLEDSB</v>
      </c>
      <c r="C63" s="774"/>
      <c r="D63" s="578" t="str">
        <f>[1]Accessories!D210</f>
        <v>DOUBLE PAR36 HEAD WITH TWO 6W SEALED BEAM LED LAMPS (12V &amp; 24V ONLY)</v>
      </c>
      <c r="E63" s="400">
        <v>56.800000000000004</v>
      </c>
      <c r="F63" s="400">
        <v>51.1</v>
      </c>
      <c r="G63" s="301">
        <f>[1]Accessories!G210</f>
        <v>46</v>
      </c>
    </row>
    <row r="64" spans="2:7" ht="20.25" customHeight="1" x14ac:dyDescent="0.2">
      <c r="B64" s="597" t="str">
        <f>[1]Accessories!B211</f>
        <v>2LR 9W</v>
      </c>
      <c r="C64" s="774"/>
      <c r="D64" s="578" t="str">
        <f>[1]Accessories!D211</f>
        <v>DOUBLE PAR36 HEAD WITH TWO 9W INCANDESCENT LAMPS</v>
      </c>
      <c r="E64" s="400">
        <v>23.400000000000002</v>
      </c>
      <c r="F64" s="400">
        <v>21.1</v>
      </c>
      <c r="G64" s="301">
        <f>[1]Accessories!G211</f>
        <v>19</v>
      </c>
    </row>
    <row r="65" spans="1:7" ht="20.25" customHeight="1" x14ac:dyDescent="0.2">
      <c r="B65" s="597" t="str">
        <f>[1]Accessories!B212</f>
        <v>2LR 12W</v>
      </c>
      <c r="C65" s="774"/>
      <c r="D65" s="578" t="str">
        <f>[1]Accessories!D212</f>
        <v>DOUBLE PAR36 HEAD WITH TWO 12W INCANDESCENT LAMPS (12V ONLY)</v>
      </c>
      <c r="E65" s="400">
        <v>23.400000000000002</v>
      </c>
      <c r="F65" s="400">
        <v>21.1</v>
      </c>
      <c r="G65" s="301">
        <f>[1]Accessories!G212</f>
        <v>19</v>
      </c>
    </row>
    <row r="66" spans="1:7" ht="20.25" customHeight="1" x14ac:dyDescent="0.2">
      <c r="B66" s="597" t="str">
        <f>[1]Accessories!B213</f>
        <v>2LR 18W</v>
      </c>
      <c r="C66" s="774"/>
      <c r="D66" s="578" t="str">
        <f>[1]Accessories!D213</f>
        <v>DOUBLE PAR36 HEAD WITH TWO 18W INCANDESCENT LAMPS (12V &amp; 24V ONLY)</v>
      </c>
      <c r="E66" s="400">
        <v>23.400000000000002</v>
      </c>
      <c r="F66" s="400">
        <v>21.1</v>
      </c>
      <c r="G66" s="301">
        <f>[1]Accessories!G213</f>
        <v>19</v>
      </c>
    </row>
    <row r="67" spans="1:7" ht="20.25" customHeight="1" x14ac:dyDescent="0.2">
      <c r="B67" s="597" t="str">
        <f>[1]Accessories!B214</f>
        <v>2LR 12WQ</v>
      </c>
      <c r="C67" s="774"/>
      <c r="D67" s="578" t="str">
        <f>[1]Accessories!D214</f>
        <v>DOUBLE PAR36 HEAD WITH TWO 12W QUARTZ LAMPS (6V &amp; 12V ONLY)</v>
      </c>
      <c r="E67" s="400">
        <v>46.900000000000006</v>
      </c>
      <c r="F67" s="400">
        <v>42.2</v>
      </c>
      <c r="G67" s="301">
        <f>[1]Accessories!G214</f>
        <v>38</v>
      </c>
    </row>
    <row r="68" spans="1:7" ht="20.25" customHeight="1" x14ac:dyDescent="0.2">
      <c r="B68" s="597" t="str">
        <f>[1]Accessories!B220</f>
        <v>2BTMR 5WLED</v>
      </c>
      <c r="C68" s="774"/>
      <c r="D68" s="578" t="str">
        <f>[1]Accessories!D220</f>
        <v>DOUBLE MR16 HEAD WITH TWO 5W LED LAMPS</v>
      </c>
      <c r="E68" s="400">
        <v>92.600000000000009</v>
      </c>
      <c r="F68" s="400">
        <v>83.300000000000011</v>
      </c>
      <c r="G68" s="301">
        <f>[1]Accessories!G220</f>
        <v>75</v>
      </c>
    </row>
    <row r="69" spans="1:7" ht="20.25" customHeight="1" x14ac:dyDescent="0.2">
      <c r="B69" s="597" t="str">
        <f>[1]Accessories!B221</f>
        <v>2BTMR 7WLED</v>
      </c>
      <c r="C69" s="774"/>
      <c r="D69" s="578" t="str">
        <f>[1]Accessories!D221</f>
        <v>DOUBLE MR16 HEAD WITH TWO 7W LED LAMPS</v>
      </c>
      <c r="E69" s="400">
        <v>104.9</v>
      </c>
      <c r="F69" s="400">
        <v>94.4</v>
      </c>
      <c r="G69" s="301">
        <f>[1]Accessories!G221</f>
        <v>85</v>
      </c>
    </row>
    <row r="70" spans="1:7" ht="20.25" customHeight="1" x14ac:dyDescent="0.2">
      <c r="B70" s="597" t="str">
        <f>[1]Accessories!B222</f>
        <v>2TES SQ5W</v>
      </c>
      <c r="C70" s="774"/>
      <c r="D70" s="578" t="str">
        <f>[1]Accessories!D222</f>
        <v>TESTA LED 5W, 640 LUMENS, SQUARE DOUBLE HEAD, 12-24V</v>
      </c>
      <c r="E70" s="400">
        <v>103.7</v>
      </c>
      <c r="F70" s="400">
        <v>93.300000000000011</v>
      </c>
      <c r="G70" s="301">
        <f>[1]Accessories!G222</f>
        <v>84</v>
      </c>
    </row>
    <row r="71" spans="1:7" ht="20.25" customHeight="1" x14ac:dyDescent="0.2">
      <c r="B71" s="597" t="str">
        <f>[1]Accessories!B223</f>
        <v>2TES SQ9W</v>
      </c>
      <c r="C71" s="774"/>
      <c r="D71" s="578" t="str">
        <f>[1]Accessories!D223</f>
        <v>TESTA LED 9W, 1100 LUMENS, SQUARE DOUBLE HEAD, 12-24V</v>
      </c>
      <c r="E71" s="400">
        <v>118.60000000000001</v>
      </c>
      <c r="F71" s="400">
        <v>106.7</v>
      </c>
      <c r="G71" s="301">
        <f>[1]Accessories!G223</f>
        <v>96</v>
      </c>
    </row>
    <row r="72" spans="1:7" ht="20.25" customHeight="1" x14ac:dyDescent="0.2">
      <c r="B72" s="597" t="str">
        <f>[1]Accessories!B224</f>
        <v>2TES SQ14W</v>
      </c>
      <c r="C72" s="774"/>
      <c r="D72" s="578" t="str">
        <f>[1]Accessories!D224</f>
        <v>TESTA LED 14W, 1450 LUMENS, SQUARE DOUBLE HEAD, 12-24V</v>
      </c>
      <c r="E72" s="400">
        <v>118.60000000000001</v>
      </c>
      <c r="F72" s="400">
        <v>106.7</v>
      </c>
      <c r="G72" s="301">
        <f>[1]Accessories!G224</f>
        <v>96</v>
      </c>
    </row>
    <row r="73" spans="1:7" ht="20.25" customHeight="1" x14ac:dyDescent="0.2">
      <c r="B73" s="597" t="str">
        <f>[1]Accessories!B225</f>
        <v>2TES SQ30W</v>
      </c>
      <c r="C73" s="774"/>
      <c r="D73" s="578" t="str">
        <f>[1]Accessories!D225</f>
        <v>TESTA LED 30W, 2500 LUMENS, SQUARE DOUBLE HEAD, 12-24V</v>
      </c>
      <c r="E73" s="400">
        <v>128.4</v>
      </c>
      <c r="F73" s="400">
        <v>115.60000000000001</v>
      </c>
      <c r="G73" s="301">
        <f>[1]Accessories!G225</f>
        <v>104</v>
      </c>
    </row>
    <row r="74" spans="1:7" x14ac:dyDescent="0.2">
      <c r="A74" s="64"/>
      <c r="B74" s="65" t="s">
        <v>1304</v>
      </c>
      <c r="C74" s="568" t="s">
        <v>138</v>
      </c>
      <c r="D74" s="568" t="s">
        <v>155</v>
      </c>
      <c r="E74" s="824">
        <v>0.15</v>
      </c>
      <c r="F74" s="824">
        <v>0.1</v>
      </c>
      <c r="G74" s="924">
        <v>0.05</v>
      </c>
    </row>
    <row r="75" spans="1:7" ht="24" x14ac:dyDescent="0.2">
      <c r="A75" s="64"/>
      <c r="B75" s="47" t="s">
        <v>424</v>
      </c>
      <c r="C75" s="366">
        <v>476000021</v>
      </c>
      <c r="D75" s="315" t="s">
        <v>425</v>
      </c>
      <c r="E75" s="400">
        <v>37</v>
      </c>
      <c r="F75" s="400">
        <v>33.300000000000004</v>
      </c>
      <c r="G75" s="400">
        <v>30</v>
      </c>
    </row>
    <row r="76" spans="1:7" s="43" customFormat="1" ht="36" customHeight="1" x14ac:dyDescent="0.2">
      <c r="A76" s="773"/>
      <c r="B76" s="1354" t="s">
        <v>1412</v>
      </c>
      <c r="C76" s="1354"/>
      <c r="D76" s="1354"/>
      <c r="E76" s="1354"/>
      <c r="F76" s="1354"/>
      <c r="G76" s="1354"/>
    </row>
    <row r="77" spans="1:7" x14ac:dyDescent="0.2">
      <c r="A77" s="67" t="s">
        <v>188</v>
      </c>
      <c r="B77" s="15"/>
      <c r="C77" s="15"/>
      <c r="D77" s="15"/>
      <c r="E77" s="15"/>
      <c r="F77" s="15"/>
      <c r="G77" s="15"/>
    </row>
    <row r="78" spans="1:7" x14ac:dyDescent="0.2">
      <c r="A78" s="67" t="s">
        <v>276</v>
      </c>
      <c r="B78" s="15"/>
      <c r="C78" s="15"/>
      <c r="D78" s="15"/>
      <c r="E78" s="15"/>
      <c r="F78" s="15"/>
      <c r="G78" s="15"/>
    </row>
    <row r="79" spans="1:7" ht="15.75" customHeight="1" x14ac:dyDescent="0.2"/>
    <row r="80" spans="1:7" ht="15.75" customHeight="1" x14ac:dyDescent="0.2"/>
    <row r="81" ht="15.75" customHeight="1" x14ac:dyDescent="0.2"/>
    <row r="82" ht="15.75" customHeight="1" x14ac:dyDescent="0.2"/>
  </sheetData>
  <sortState xmlns:xlrd2="http://schemas.microsoft.com/office/spreadsheetml/2017/richdata2" ref="B13:G26">
    <sortCondition ref="B13:B26"/>
  </sortState>
  <mergeCells count="1">
    <mergeCell ref="B76:G76"/>
  </mergeCells>
  <hyperlinks>
    <hyperlink ref="A78" location="Index!A1" display="Return to Index" xr:uid="{8CB37BA6-BE82-894A-A062-6EF54289A4ED}"/>
    <hyperlink ref="A77" r:id="rId1" xr:uid="{F6057219-5B9C-A84F-8448-64687121DB4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C16E-A8CC-524B-938A-403B25A0755D}">
  <sheetPr>
    <tabColor rgb="FF00B0F0"/>
  </sheetPr>
  <dimension ref="A1:G45"/>
  <sheetViews>
    <sheetView topLeftCell="A16" zoomScale="182" workbookViewId="0">
      <selection activeCell="B44" sqref="B44"/>
    </sheetView>
  </sheetViews>
  <sheetFormatPr baseColWidth="10" defaultColWidth="11" defaultRowHeight="16" x14ac:dyDescent="0.2"/>
  <cols>
    <col min="1" max="1" width="7.83203125" customWidth="1"/>
    <col min="2" max="2" width="17" customWidth="1"/>
    <col min="3" max="3" width="13.33203125" customWidth="1"/>
    <col min="4" max="4" width="42.5" customWidth="1"/>
  </cols>
  <sheetData>
    <row r="1" spans="1:7" ht="17" x14ac:dyDescent="0.2">
      <c r="A1" s="411" t="s">
        <v>73</v>
      </c>
      <c r="B1" s="388" t="s">
        <v>137</v>
      </c>
      <c r="C1" s="388" t="s">
        <v>138</v>
      </c>
      <c r="D1" s="422" t="s">
        <v>139</v>
      </c>
      <c r="E1" s="383">
        <v>0.15</v>
      </c>
      <c r="F1" s="383">
        <v>0.1</v>
      </c>
      <c r="G1" s="383">
        <v>0.05</v>
      </c>
    </row>
    <row r="2" spans="1:7" x14ac:dyDescent="0.2">
      <c r="A2" s="64"/>
      <c r="B2" s="1355" t="s">
        <v>140</v>
      </c>
      <c r="C2" s="1356"/>
      <c r="D2" s="1356"/>
      <c r="E2" s="1356"/>
      <c r="F2" s="1356"/>
      <c r="G2" s="1357"/>
    </row>
    <row r="3" spans="1:7" x14ac:dyDescent="0.2">
      <c r="A3" s="64"/>
      <c r="B3" s="47" t="s">
        <v>1501</v>
      </c>
      <c r="C3" s="48" t="s">
        <v>1502</v>
      </c>
      <c r="D3" s="45" t="s">
        <v>1503</v>
      </c>
      <c r="E3" s="382">
        <v>181.4</v>
      </c>
      <c r="F3" s="382">
        <v>163.30000000000001</v>
      </c>
      <c r="G3" s="25">
        <v>147</v>
      </c>
    </row>
    <row r="4" spans="1:7" x14ac:dyDescent="0.2">
      <c r="A4" s="64"/>
      <c r="B4" s="47" t="s">
        <v>1504</v>
      </c>
      <c r="C4" s="48" t="s">
        <v>1505</v>
      </c>
      <c r="D4" s="45" t="s">
        <v>1506</v>
      </c>
      <c r="E4" s="382">
        <v>158</v>
      </c>
      <c r="F4" s="382">
        <v>142.20000000000002</v>
      </c>
      <c r="G4" s="25">
        <v>128</v>
      </c>
    </row>
    <row r="5" spans="1:7" x14ac:dyDescent="0.2">
      <c r="A5" s="64"/>
      <c r="B5" s="47" t="s">
        <v>1507</v>
      </c>
      <c r="C5" s="48" t="s">
        <v>1508</v>
      </c>
      <c r="D5" s="45" t="s">
        <v>1509</v>
      </c>
      <c r="E5" s="382">
        <v>181.4</v>
      </c>
      <c r="F5" s="382">
        <v>163.30000000000001</v>
      </c>
      <c r="G5" s="25">
        <v>147</v>
      </c>
    </row>
    <row r="6" spans="1:7" x14ac:dyDescent="0.2">
      <c r="A6" s="64"/>
      <c r="B6" s="47" t="s">
        <v>1510</v>
      </c>
      <c r="C6" s="48" t="s">
        <v>1511</v>
      </c>
      <c r="D6" s="45" t="s">
        <v>1512</v>
      </c>
      <c r="E6" s="382">
        <v>181.4</v>
      </c>
      <c r="F6" s="382">
        <v>163.30000000000001</v>
      </c>
      <c r="G6" s="25">
        <v>147</v>
      </c>
    </row>
    <row r="7" spans="1:7" s="131" customFormat="1" x14ac:dyDescent="0.2">
      <c r="A7" s="517"/>
      <c r="B7" s="45" t="s">
        <v>1513</v>
      </c>
      <c r="C7" s="91" t="s">
        <v>1514</v>
      </c>
      <c r="D7" s="45" t="s">
        <v>1515</v>
      </c>
      <c r="E7" s="729">
        <v>158</v>
      </c>
      <c r="F7" s="729">
        <v>142.20000000000002</v>
      </c>
      <c r="G7" s="518">
        <v>128</v>
      </c>
    </row>
    <row r="8" spans="1:7" s="131" customFormat="1" x14ac:dyDescent="0.2">
      <c r="A8" s="517"/>
      <c r="B8" s="45" t="s">
        <v>1516</v>
      </c>
      <c r="C8" s="91" t="s">
        <v>1517</v>
      </c>
      <c r="D8" s="45" t="s">
        <v>1518</v>
      </c>
      <c r="E8" s="729">
        <v>181.4</v>
      </c>
      <c r="F8" s="729">
        <v>163.30000000000001</v>
      </c>
      <c r="G8" s="518">
        <v>147</v>
      </c>
    </row>
    <row r="9" spans="1:7" s="131" customFormat="1" x14ac:dyDescent="0.2">
      <c r="A9" s="517"/>
      <c r="B9" s="45" t="s">
        <v>1519</v>
      </c>
      <c r="C9" s="91" t="s">
        <v>1520</v>
      </c>
      <c r="D9" s="45" t="s">
        <v>1521</v>
      </c>
      <c r="E9" s="729">
        <v>232.10000000000002</v>
      </c>
      <c r="F9" s="729">
        <v>208.9</v>
      </c>
      <c r="G9" s="518">
        <v>188</v>
      </c>
    </row>
    <row r="10" spans="1:7" s="131" customFormat="1" x14ac:dyDescent="0.2">
      <c r="A10" s="517"/>
      <c r="B10" s="45" t="s">
        <v>1522</v>
      </c>
      <c r="C10" s="91" t="s">
        <v>1523</v>
      </c>
      <c r="D10" s="45" t="s">
        <v>1524</v>
      </c>
      <c r="E10" s="729">
        <v>232.10000000000002</v>
      </c>
      <c r="F10" s="729">
        <v>208.9</v>
      </c>
      <c r="G10" s="518">
        <v>188</v>
      </c>
    </row>
    <row r="11" spans="1:7" s="131" customFormat="1" x14ac:dyDescent="0.2">
      <c r="A11" s="517"/>
      <c r="B11" s="45" t="s">
        <v>1525</v>
      </c>
      <c r="C11" s="91" t="s">
        <v>1526</v>
      </c>
      <c r="D11" s="45" t="s">
        <v>1527</v>
      </c>
      <c r="E11" s="729">
        <v>232.10000000000002</v>
      </c>
      <c r="F11" s="729">
        <v>208.9</v>
      </c>
      <c r="G11" s="518">
        <v>188</v>
      </c>
    </row>
    <row r="12" spans="1:7" s="131" customFormat="1" x14ac:dyDescent="0.2">
      <c r="A12" s="517"/>
      <c r="B12" s="45" t="s">
        <v>1528</v>
      </c>
      <c r="C12" s="91" t="s">
        <v>1529</v>
      </c>
      <c r="D12" s="45" t="s">
        <v>1530</v>
      </c>
      <c r="E12" s="729">
        <v>232.10000000000002</v>
      </c>
      <c r="F12" s="729">
        <v>208.9</v>
      </c>
      <c r="G12" s="518">
        <v>188</v>
      </c>
    </row>
    <row r="13" spans="1:7" s="131" customFormat="1" x14ac:dyDescent="0.2">
      <c r="A13" s="517"/>
      <c r="B13" s="1358" t="s">
        <v>147</v>
      </c>
      <c r="C13" s="1359"/>
      <c r="D13" s="1359"/>
      <c r="E13" s="1359"/>
      <c r="F13" s="1359"/>
      <c r="G13" s="1360"/>
    </row>
    <row r="14" spans="1:7" s="131" customFormat="1" x14ac:dyDescent="0.2">
      <c r="A14" s="517"/>
      <c r="B14" s="45" t="s">
        <v>1531</v>
      </c>
      <c r="C14" s="91" t="s">
        <v>1532</v>
      </c>
      <c r="D14" s="45" t="s">
        <v>1533</v>
      </c>
      <c r="E14" s="729">
        <v>200</v>
      </c>
      <c r="F14" s="729">
        <v>180</v>
      </c>
      <c r="G14" s="518">
        <f>15+G3</f>
        <v>162</v>
      </c>
    </row>
    <row r="15" spans="1:7" s="131" customFormat="1" x14ac:dyDescent="0.2">
      <c r="A15" s="517"/>
      <c r="B15" s="45" t="s">
        <v>1534</v>
      </c>
      <c r="C15" s="91" t="s">
        <v>1535</v>
      </c>
      <c r="D15" s="45" t="s">
        <v>1536</v>
      </c>
      <c r="E15" s="729">
        <v>176.60000000000002</v>
      </c>
      <c r="F15" s="729">
        <v>158.9</v>
      </c>
      <c r="G15" s="518">
        <f t="shared" ref="G15:G23" si="0">15+G4</f>
        <v>143</v>
      </c>
    </row>
    <row r="16" spans="1:7" s="131" customFormat="1" x14ac:dyDescent="0.2">
      <c r="A16" s="517"/>
      <c r="B16" s="45" t="s">
        <v>1537</v>
      </c>
      <c r="C16" s="91" t="s">
        <v>1538</v>
      </c>
      <c r="D16" s="45" t="s">
        <v>1539</v>
      </c>
      <c r="E16" s="729">
        <v>200</v>
      </c>
      <c r="F16" s="729">
        <v>180</v>
      </c>
      <c r="G16" s="518">
        <f t="shared" si="0"/>
        <v>162</v>
      </c>
    </row>
    <row r="17" spans="1:7" s="131" customFormat="1" x14ac:dyDescent="0.2">
      <c r="A17" s="517"/>
      <c r="B17" s="45" t="s">
        <v>1540</v>
      </c>
      <c r="C17" s="91" t="s">
        <v>1541</v>
      </c>
      <c r="D17" s="45" t="s">
        <v>1542</v>
      </c>
      <c r="E17" s="729">
        <v>200</v>
      </c>
      <c r="F17" s="729">
        <v>180</v>
      </c>
      <c r="G17" s="518">
        <f t="shared" si="0"/>
        <v>162</v>
      </c>
    </row>
    <row r="18" spans="1:7" s="131" customFormat="1" x14ac:dyDescent="0.2">
      <c r="A18" s="517"/>
      <c r="B18" s="45" t="s">
        <v>1543</v>
      </c>
      <c r="C18" s="91" t="s">
        <v>1544</v>
      </c>
      <c r="D18" s="45" t="s">
        <v>1545</v>
      </c>
      <c r="E18" s="729">
        <v>176.60000000000002</v>
      </c>
      <c r="F18" s="729">
        <v>158.9</v>
      </c>
      <c r="G18" s="518">
        <f t="shared" si="0"/>
        <v>143</v>
      </c>
    </row>
    <row r="19" spans="1:7" s="131" customFormat="1" x14ac:dyDescent="0.2">
      <c r="A19" s="517"/>
      <c r="B19" s="45" t="s">
        <v>1546</v>
      </c>
      <c r="C19" s="91" t="s">
        <v>1547</v>
      </c>
      <c r="D19" s="45" t="s">
        <v>1548</v>
      </c>
      <c r="E19" s="729">
        <v>200</v>
      </c>
      <c r="F19" s="729">
        <v>180</v>
      </c>
      <c r="G19" s="518">
        <f t="shared" si="0"/>
        <v>162</v>
      </c>
    </row>
    <row r="20" spans="1:7" s="131" customFormat="1" x14ac:dyDescent="0.2">
      <c r="A20" s="517"/>
      <c r="B20" s="45" t="s">
        <v>1549</v>
      </c>
      <c r="C20" s="91" t="s">
        <v>1550</v>
      </c>
      <c r="D20" s="45" t="s">
        <v>1551</v>
      </c>
      <c r="E20" s="729">
        <v>250.70000000000002</v>
      </c>
      <c r="F20" s="729">
        <v>225.60000000000002</v>
      </c>
      <c r="G20" s="518">
        <f t="shared" si="0"/>
        <v>203</v>
      </c>
    </row>
    <row r="21" spans="1:7" s="131" customFormat="1" x14ac:dyDescent="0.2">
      <c r="A21" s="517"/>
      <c r="B21" s="45" t="s">
        <v>1552</v>
      </c>
      <c r="C21" s="91" t="s">
        <v>1553</v>
      </c>
      <c r="D21" s="45" t="s">
        <v>1554</v>
      </c>
      <c r="E21" s="729">
        <v>250.70000000000002</v>
      </c>
      <c r="F21" s="729">
        <v>225.60000000000002</v>
      </c>
      <c r="G21" s="518">
        <f t="shared" si="0"/>
        <v>203</v>
      </c>
    </row>
    <row r="22" spans="1:7" s="131" customFormat="1" x14ac:dyDescent="0.2">
      <c r="A22" s="925"/>
      <c r="B22" s="45" t="s">
        <v>1555</v>
      </c>
      <c r="C22" s="91" t="s">
        <v>1556</v>
      </c>
      <c r="D22" s="45" t="s">
        <v>1557</v>
      </c>
      <c r="E22" s="729">
        <v>250.70000000000002</v>
      </c>
      <c r="F22" s="729">
        <v>225.60000000000002</v>
      </c>
      <c r="G22" s="518">
        <f t="shared" si="0"/>
        <v>203</v>
      </c>
    </row>
    <row r="23" spans="1:7" s="131" customFormat="1" x14ac:dyDescent="0.2">
      <c r="A23" s="517"/>
      <c r="B23" s="45" t="s">
        <v>1558</v>
      </c>
      <c r="C23" s="91" t="s">
        <v>1559</v>
      </c>
      <c r="D23" s="45" t="s">
        <v>1560</v>
      </c>
      <c r="E23" s="729">
        <v>250.70000000000002</v>
      </c>
      <c r="F23" s="729">
        <v>225.60000000000002</v>
      </c>
      <c r="G23" s="518">
        <f t="shared" si="0"/>
        <v>203</v>
      </c>
    </row>
    <row r="24" spans="1:7" s="131" customFormat="1" x14ac:dyDescent="0.2">
      <c r="A24" s="517"/>
      <c r="B24" s="63" t="s">
        <v>154</v>
      </c>
      <c r="C24" s="145"/>
      <c r="D24" s="145" t="s">
        <v>155</v>
      </c>
      <c r="E24" s="66"/>
      <c r="F24" s="816" t="s">
        <v>156</v>
      </c>
      <c r="G24" s="816"/>
    </row>
    <row r="25" spans="1:7" s="131" customFormat="1" x14ac:dyDescent="0.2">
      <c r="A25" s="517"/>
      <c r="B25" s="45" t="s">
        <v>157</v>
      </c>
      <c r="C25" s="91"/>
      <c r="D25" s="45" t="s">
        <v>158</v>
      </c>
      <c r="E25" s="49"/>
      <c r="F25" s="519">
        <v>25</v>
      </c>
      <c r="G25" s="520"/>
    </row>
    <row r="26" spans="1:7" s="131" customFormat="1" x14ac:dyDescent="0.2">
      <c r="A26" s="517"/>
      <c r="B26" s="45" t="s">
        <v>1561</v>
      </c>
      <c r="C26" s="91"/>
      <c r="D26" s="45" t="s">
        <v>1562</v>
      </c>
      <c r="E26" s="49"/>
      <c r="F26" s="519">
        <v>75</v>
      </c>
      <c r="G26" s="520"/>
    </row>
    <row r="27" spans="1:7" s="131" customFormat="1" x14ac:dyDescent="0.2">
      <c r="A27" s="517"/>
      <c r="B27" s="45" t="s">
        <v>159</v>
      </c>
      <c r="C27" s="91"/>
      <c r="D27" s="45" t="s">
        <v>160</v>
      </c>
      <c r="E27" s="49"/>
      <c r="F27" s="519">
        <v>46</v>
      </c>
      <c r="G27" s="520"/>
    </row>
    <row r="28" spans="1:7" s="131" customFormat="1" x14ac:dyDescent="0.2">
      <c r="A28" s="517"/>
      <c r="B28" s="45" t="s">
        <v>161</v>
      </c>
      <c r="C28" s="91"/>
      <c r="D28" s="45" t="s">
        <v>202</v>
      </c>
      <c r="E28" s="49"/>
      <c r="F28" s="519">
        <v>16.5</v>
      </c>
      <c r="G28" s="520"/>
    </row>
    <row r="29" spans="1:7" s="131" customFormat="1" x14ac:dyDescent="0.2">
      <c r="A29" s="870"/>
      <c r="B29" s="45" t="s">
        <v>1355</v>
      </c>
      <c r="C29" s="91"/>
      <c r="D29" s="45" t="s">
        <v>168</v>
      </c>
      <c r="E29" s="49"/>
      <c r="F29" s="519" t="s">
        <v>169</v>
      </c>
      <c r="G29" s="94"/>
    </row>
    <row r="30" spans="1:7" s="131" customFormat="1" x14ac:dyDescent="0.2">
      <c r="A30" s="517"/>
      <c r="B30" s="45" t="s">
        <v>1563</v>
      </c>
      <c r="C30" s="91"/>
      <c r="D30" s="45" t="s">
        <v>1564</v>
      </c>
      <c r="E30" s="49"/>
      <c r="F30" s="519" t="s">
        <v>169</v>
      </c>
      <c r="G30" s="94"/>
    </row>
    <row r="31" spans="1:7" s="131" customFormat="1" x14ac:dyDescent="0.2">
      <c r="A31" s="517"/>
      <c r="B31" s="45" t="s">
        <v>355</v>
      </c>
      <c r="C31" s="91"/>
      <c r="D31" s="45" t="s">
        <v>175</v>
      </c>
      <c r="E31" s="49"/>
      <c r="F31" s="519" t="s">
        <v>169</v>
      </c>
      <c r="G31" s="94"/>
    </row>
    <row r="32" spans="1:7" s="131" customFormat="1" x14ac:dyDescent="0.2">
      <c r="A32" s="926"/>
      <c r="B32" s="927" t="s">
        <v>178</v>
      </c>
      <c r="C32" s="450" t="s">
        <v>138</v>
      </c>
      <c r="D32" s="450" t="s">
        <v>155</v>
      </c>
      <c r="E32" s="487">
        <v>0.15</v>
      </c>
      <c r="F32" s="487">
        <v>0.1</v>
      </c>
      <c r="G32" s="487">
        <v>0.05</v>
      </c>
    </row>
    <row r="33" spans="1:7" s="131" customFormat="1" x14ac:dyDescent="0.2">
      <c r="A33" s="517"/>
      <c r="B33" s="45" t="s">
        <v>179</v>
      </c>
      <c r="C33" s="366">
        <v>600100189</v>
      </c>
      <c r="D33" s="45" t="s">
        <v>1565</v>
      </c>
      <c r="E33" s="729">
        <v>22.200000000000003</v>
      </c>
      <c r="F33" s="729">
        <v>20</v>
      </c>
      <c r="G33" s="929">
        <v>18</v>
      </c>
    </row>
    <row r="34" spans="1:7" s="131" customFormat="1" x14ac:dyDescent="0.2">
      <c r="A34" s="517" t="s">
        <v>135</v>
      </c>
      <c r="B34" s="45" t="s">
        <v>181</v>
      </c>
      <c r="C34" s="366"/>
      <c r="D34" s="45" t="s">
        <v>182</v>
      </c>
      <c r="E34" s="729">
        <v>55.6</v>
      </c>
      <c r="F34" s="729">
        <v>50</v>
      </c>
      <c r="G34" s="930">
        <v>45</v>
      </c>
    </row>
    <row r="35" spans="1:7" s="131" customFormat="1" x14ac:dyDescent="0.2">
      <c r="A35" s="517"/>
      <c r="B35" s="45" t="s">
        <v>183</v>
      </c>
      <c r="C35" s="366">
        <v>600100176</v>
      </c>
      <c r="D35" s="45" t="s">
        <v>1566</v>
      </c>
      <c r="E35" s="729">
        <v>22.200000000000003</v>
      </c>
      <c r="F35" s="729">
        <v>20</v>
      </c>
      <c r="G35" s="930">
        <v>18</v>
      </c>
    </row>
    <row r="36" spans="1:7" s="131" customFormat="1" x14ac:dyDescent="0.2">
      <c r="A36" s="517"/>
      <c r="B36" s="424" t="s">
        <v>185</v>
      </c>
      <c r="C36" s="439" t="s">
        <v>186</v>
      </c>
      <c r="D36" s="424" t="s">
        <v>187</v>
      </c>
      <c r="E36" s="928">
        <v>81.400000000000006</v>
      </c>
      <c r="F36" s="928">
        <v>73.3</v>
      </c>
      <c r="G36" s="931">
        <f>[1]Accessories!G309</f>
        <v>66</v>
      </c>
    </row>
    <row r="37" spans="1:7" s="409" customFormat="1" ht="36" customHeight="1" x14ac:dyDescent="0.2">
      <c r="A37" s="272" t="s">
        <v>135</v>
      </c>
      <c r="B37" s="45" t="str">
        <f>[1]Accessories!B299</f>
        <v>WG 6DX16.5LX14W WHT</v>
      </c>
      <c r="C37" s="91" t="str">
        <f>[1]Accessories!C299</f>
        <v>300400013-001</v>
      </c>
      <c r="D37" s="45" t="str">
        <f>[1]Accessories!D299</f>
        <v>wireguard, 6"D X 16.5"L X 14"W, white (OL2 surface wall, CRV recessed wall, ESL surface, EVR wall, FTZC wall, VE wall, FTZ wall, VST MINI wall, VSTM wall, PCHA wall, EPX wall, EPC wall)</v>
      </c>
      <c r="E37" s="928">
        <v>71.600000000000009</v>
      </c>
      <c r="F37" s="928">
        <v>64.400000000000006</v>
      </c>
      <c r="G37" s="931">
        <f>[1]Accessories!G299</f>
        <v>58</v>
      </c>
    </row>
    <row r="38" spans="1:7" s="131" customFormat="1" x14ac:dyDescent="0.2">
      <c r="A38" s="67" t="s">
        <v>188</v>
      </c>
      <c r="B38" s="132"/>
      <c r="C38" s="132"/>
      <c r="D38" s="132"/>
      <c r="E38" s="132"/>
      <c r="F38" s="132"/>
      <c r="G38" s="132"/>
    </row>
    <row r="39" spans="1:7" s="409" customFormat="1" x14ac:dyDescent="0.2">
      <c r="A39" s="132"/>
      <c r="B39" s="132"/>
      <c r="C39" s="132"/>
      <c r="D39" s="132"/>
      <c r="E39" s="132"/>
      <c r="F39" s="132"/>
      <c r="G39" s="132"/>
    </row>
    <row r="40" spans="1:7" s="131" customFormat="1" x14ac:dyDescent="0.2">
      <c r="A40" s="67" t="s">
        <v>276</v>
      </c>
      <c r="B40" s="132"/>
      <c r="C40" s="132"/>
      <c r="D40" s="132"/>
      <c r="E40" s="132"/>
      <c r="F40" s="132"/>
      <c r="G40" s="132"/>
    </row>
    <row r="41" spans="1:7" s="131" customFormat="1" x14ac:dyDescent="0.2">
      <c r="A41" s="132"/>
      <c r="B41" s="132"/>
      <c r="C41" s="132"/>
      <c r="D41" s="132"/>
      <c r="E41" s="132"/>
      <c r="F41" s="132"/>
      <c r="G41" s="132"/>
    </row>
    <row r="42" spans="1:7" s="131" customFormat="1" x14ac:dyDescent="0.2">
      <c r="A42" s="132"/>
      <c r="B42" s="132"/>
      <c r="C42" s="132"/>
      <c r="D42" s="132"/>
      <c r="E42" s="132"/>
      <c r="F42" s="132"/>
      <c r="G42" s="132"/>
    </row>
    <row r="43" spans="1:7" s="131" customFormat="1" x14ac:dyDescent="0.2"/>
    <row r="44" spans="1:7" s="131" customFormat="1" x14ac:dyDescent="0.2"/>
    <row r="45" spans="1:7" s="131" customFormat="1" ht="20" customHeight="1" x14ac:dyDescent="0.2"/>
  </sheetData>
  <sortState xmlns:xlrd2="http://schemas.microsoft.com/office/spreadsheetml/2017/richdata2" ref="B25:G31">
    <sortCondition ref="B25:B31"/>
  </sortState>
  <mergeCells count="2">
    <mergeCell ref="B2:G2"/>
    <mergeCell ref="B13:G13"/>
  </mergeCells>
  <hyperlinks>
    <hyperlink ref="A40" location="Index!A1" display="Return to Index" xr:uid="{A3C7A643-9C2C-EB40-80E4-D4E86F1AC76D}"/>
    <hyperlink ref="A38" r:id="rId1" xr:uid="{02ED7C9A-686D-C94B-87CF-B5AF8E777B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0A6C-899E-DD4C-8EE3-3751461DC368}">
  <sheetPr>
    <tabColor rgb="FF00B0F0"/>
  </sheetPr>
  <dimension ref="A1:G106"/>
  <sheetViews>
    <sheetView topLeftCell="A87" zoomScale="190" zoomScaleNormal="116" workbookViewId="0">
      <selection activeCell="B107" sqref="B107"/>
    </sheetView>
  </sheetViews>
  <sheetFormatPr baseColWidth="10" defaultColWidth="10.83203125" defaultRowHeight="16" x14ac:dyDescent="0.2"/>
  <cols>
    <col min="1" max="1" width="4.6640625" style="43" customWidth="1"/>
    <col min="2" max="2" width="23" style="43" customWidth="1"/>
    <col min="3" max="3" width="11.6640625" style="43" customWidth="1"/>
    <col min="4" max="4" width="44" style="43" customWidth="1"/>
    <col min="5" max="16384" width="10.83203125" style="43"/>
  </cols>
  <sheetData>
    <row r="1" spans="1:7" ht="17" x14ac:dyDescent="0.2">
      <c r="A1" s="411" t="s">
        <v>61</v>
      </c>
      <c r="B1" s="388" t="s">
        <v>137</v>
      </c>
      <c r="C1" s="388" t="s">
        <v>138</v>
      </c>
      <c r="D1" s="422" t="s">
        <v>139</v>
      </c>
      <c r="E1" s="383">
        <v>0.15</v>
      </c>
      <c r="F1" s="383">
        <v>0.1</v>
      </c>
      <c r="G1" s="383">
        <v>0.05</v>
      </c>
    </row>
    <row r="2" spans="1:7" ht="15.75" customHeight="1" x14ac:dyDescent="0.2">
      <c r="A2" s="64"/>
      <c r="B2" s="1326" t="s">
        <v>140</v>
      </c>
      <c r="C2" s="1327"/>
      <c r="D2" s="1327"/>
      <c r="E2" s="1327"/>
      <c r="F2" s="1327"/>
      <c r="G2" s="1328"/>
    </row>
    <row r="3" spans="1:7" ht="15.75" customHeight="1" x14ac:dyDescent="0.2">
      <c r="A3" s="64"/>
      <c r="B3" s="47" t="s">
        <v>141</v>
      </c>
      <c r="C3" s="48" t="s">
        <v>142</v>
      </c>
      <c r="D3" s="45" t="s">
        <v>143</v>
      </c>
      <c r="E3" s="25">
        <v>91.3</v>
      </c>
      <c r="F3" s="25">
        <v>82.2</v>
      </c>
      <c r="G3" s="25">
        <v>74</v>
      </c>
    </row>
    <row r="4" spans="1:7" ht="15.75" customHeight="1" x14ac:dyDescent="0.2">
      <c r="A4" s="64"/>
      <c r="B4" s="47" t="s">
        <v>144</v>
      </c>
      <c r="C4" s="48" t="s">
        <v>145</v>
      </c>
      <c r="D4" s="45" t="s">
        <v>146</v>
      </c>
      <c r="E4" s="25">
        <v>100</v>
      </c>
      <c r="F4" s="25">
        <v>90</v>
      </c>
      <c r="G4" s="25">
        <v>81</v>
      </c>
    </row>
    <row r="5" spans="1:7" ht="15.75" customHeight="1" x14ac:dyDescent="0.2">
      <c r="A5" s="64"/>
      <c r="B5" s="1323" t="s">
        <v>147</v>
      </c>
      <c r="C5" s="1324"/>
      <c r="D5" s="1324"/>
      <c r="E5" s="1324"/>
      <c r="F5" s="1324"/>
      <c r="G5" s="1325"/>
    </row>
    <row r="6" spans="1:7" ht="15.75" customHeight="1" x14ac:dyDescent="0.2">
      <c r="A6" s="64"/>
      <c r="B6" s="47" t="s">
        <v>148</v>
      </c>
      <c r="C6" s="48" t="s">
        <v>149</v>
      </c>
      <c r="D6" s="45" t="s">
        <v>150</v>
      </c>
      <c r="E6" s="25">
        <v>104.9</v>
      </c>
      <c r="F6" s="25">
        <v>94.4</v>
      </c>
      <c r="G6" s="25">
        <v>85</v>
      </c>
    </row>
    <row r="7" spans="1:7" ht="15.75" customHeight="1" x14ac:dyDescent="0.2">
      <c r="A7" s="64"/>
      <c r="B7" s="47" t="s">
        <v>151</v>
      </c>
      <c r="C7" s="48" t="s">
        <v>152</v>
      </c>
      <c r="D7" s="45" t="s">
        <v>153</v>
      </c>
      <c r="E7" s="25">
        <v>113.6</v>
      </c>
      <c r="F7" s="25">
        <v>102.2</v>
      </c>
      <c r="G7" s="25">
        <v>92</v>
      </c>
    </row>
    <row r="8" spans="1:7" ht="15.75" customHeight="1" x14ac:dyDescent="0.2">
      <c r="A8" s="64"/>
      <c r="B8" s="65" t="s">
        <v>154</v>
      </c>
      <c r="C8" s="62"/>
      <c r="D8" s="145" t="s">
        <v>155</v>
      </c>
      <c r="E8" s="66"/>
      <c r="F8" s="36" t="s">
        <v>156</v>
      </c>
      <c r="G8" s="36"/>
    </row>
    <row r="9" spans="1:7" ht="15.75" customHeight="1" x14ac:dyDescent="0.2">
      <c r="A9" s="64"/>
      <c r="B9" s="47" t="s">
        <v>157</v>
      </c>
      <c r="C9" s="48"/>
      <c r="D9" s="45" t="s">
        <v>158</v>
      </c>
      <c r="E9" s="49"/>
      <c r="F9" s="508">
        <v>25</v>
      </c>
      <c r="G9" s="514"/>
    </row>
    <row r="10" spans="1:7" ht="15.75" customHeight="1" x14ac:dyDescent="0.2">
      <c r="A10" s="64"/>
      <c r="B10" s="47" t="s">
        <v>159</v>
      </c>
      <c r="C10" s="48"/>
      <c r="D10" s="45" t="s">
        <v>160</v>
      </c>
      <c r="E10" s="49"/>
      <c r="F10" s="508">
        <v>46</v>
      </c>
      <c r="G10" s="514"/>
    </row>
    <row r="11" spans="1:7" ht="15.75" customHeight="1" x14ac:dyDescent="0.2">
      <c r="A11" s="64"/>
      <c r="B11" s="47" t="s">
        <v>161</v>
      </c>
      <c r="C11" s="48"/>
      <c r="D11" s="45" t="s">
        <v>162</v>
      </c>
      <c r="E11" s="49"/>
      <c r="F11" s="508">
        <v>16.5</v>
      </c>
      <c r="G11" s="514"/>
    </row>
    <row r="12" spans="1:7" ht="15.75" customHeight="1" x14ac:dyDescent="0.2">
      <c r="A12" s="64"/>
      <c r="B12" s="47" t="s">
        <v>163</v>
      </c>
      <c r="C12" s="48"/>
      <c r="D12" s="83" t="s">
        <v>164</v>
      </c>
      <c r="E12" s="49"/>
      <c r="F12" s="508">
        <v>25</v>
      </c>
      <c r="G12" s="514"/>
    </row>
    <row r="13" spans="1:7" ht="15.75" customHeight="1" x14ac:dyDescent="0.2">
      <c r="A13" s="64"/>
      <c r="B13" s="47" t="s">
        <v>165</v>
      </c>
      <c r="C13" s="48"/>
      <c r="D13" s="45" t="s">
        <v>166</v>
      </c>
      <c r="E13" s="49"/>
      <c r="F13" s="50">
        <v>17</v>
      </c>
      <c r="G13" s="24"/>
    </row>
    <row r="14" spans="1:7" ht="15.75" customHeight="1" x14ac:dyDescent="0.2">
      <c r="A14" s="64"/>
      <c r="B14" s="47" t="s">
        <v>167</v>
      </c>
      <c r="C14" s="48"/>
      <c r="D14" s="45" t="s">
        <v>168</v>
      </c>
      <c r="E14" s="49"/>
      <c r="F14" s="50" t="s">
        <v>169</v>
      </c>
      <c r="G14" s="24"/>
    </row>
    <row r="15" spans="1:7" ht="15.75" customHeight="1" x14ac:dyDescent="0.2">
      <c r="A15" s="64"/>
      <c r="B15" s="47" t="s">
        <v>170</v>
      </c>
      <c r="C15" s="48"/>
      <c r="D15" s="45" t="s">
        <v>171</v>
      </c>
      <c r="E15" s="49"/>
      <c r="F15" s="50">
        <v>70</v>
      </c>
      <c r="G15" s="24"/>
    </row>
    <row r="16" spans="1:7" ht="15.75" customHeight="1" x14ac:dyDescent="0.2">
      <c r="A16" s="64"/>
      <c r="B16" s="47" t="s">
        <v>172</v>
      </c>
      <c r="C16" s="48"/>
      <c r="D16" s="45" t="s">
        <v>173</v>
      </c>
      <c r="E16" s="49"/>
      <c r="F16" s="50">
        <v>22</v>
      </c>
      <c r="G16" s="24"/>
    </row>
    <row r="17" spans="1:7" ht="15.75" customHeight="1" x14ac:dyDescent="0.2">
      <c r="A17" s="64"/>
      <c r="B17" s="47" t="s">
        <v>174</v>
      </c>
      <c r="C17" s="48"/>
      <c r="D17" s="45" t="s">
        <v>175</v>
      </c>
      <c r="E17" s="49"/>
      <c r="F17" s="50" t="s">
        <v>169</v>
      </c>
      <c r="G17" s="24"/>
    </row>
    <row r="18" spans="1:7" ht="15.75" customHeight="1" x14ac:dyDescent="0.2">
      <c r="A18" s="64"/>
      <c r="B18" s="47" t="s">
        <v>176</v>
      </c>
      <c r="C18" s="48"/>
      <c r="D18" s="45" t="s">
        <v>177</v>
      </c>
      <c r="E18" s="515"/>
      <c r="F18" s="508">
        <v>18</v>
      </c>
      <c r="G18" s="516"/>
    </row>
    <row r="19" spans="1:7" ht="15.75" customHeight="1" x14ac:dyDescent="0.2">
      <c r="A19" s="71"/>
      <c r="B19" s="812" t="s">
        <v>178</v>
      </c>
      <c r="C19" s="813" t="s">
        <v>138</v>
      </c>
      <c r="D19" s="814" t="s">
        <v>155</v>
      </c>
      <c r="E19" s="383">
        <v>0.15</v>
      </c>
      <c r="F19" s="383">
        <v>0.1</v>
      </c>
      <c r="G19" s="383">
        <v>0.05</v>
      </c>
    </row>
    <row r="20" spans="1:7" x14ac:dyDescent="0.2">
      <c r="A20" s="92"/>
      <c r="B20" s="365" t="s">
        <v>179</v>
      </c>
      <c r="C20" s="366">
        <v>600100189</v>
      </c>
      <c r="D20" s="315" t="s">
        <v>180</v>
      </c>
      <c r="E20" s="301">
        <v>22.200000000000003</v>
      </c>
      <c r="F20" s="301">
        <v>20</v>
      </c>
      <c r="G20" s="819">
        <v>18</v>
      </c>
    </row>
    <row r="21" spans="1:7" x14ac:dyDescent="0.2">
      <c r="A21" s="92"/>
      <c r="B21" s="365" t="s">
        <v>181</v>
      </c>
      <c r="C21" s="366"/>
      <c r="D21" s="315" t="s">
        <v>182</v>
      </c>
      <c r="E21" s="301">
        <v>55.6</v>
      </c>
      <c r="F21" s="301">
        <v>50</v>
      </c>
      <c r="G21" s="589">
        <v>45</v>
      </c>
    </row>
    <row r="22" spans="1:7" x14ac:dyDescent="0.2">
      <c r="A22" s="92"/>
      <c r="B22" s="365" t="s">
        <v>183</v>
      </c>
      <c r="C22" s="366">
        <v>600100176</v>
      </c>
      <c r="D22" s="315" t="s">
        <v>184</v>
      </c>
      <c r="E22" s="301">
        <v>22.200000000000003</v>
      </c>
      <c r="F22" s="301">
        <v>20</v>
      </c>
      <c r="G22" s="589">
        <v>18</v>
      </c>
    </row>
    <row r="23" spans="1:7" ht="15.75" customHeight="1" x14ac:dyDescent="0.2">
      <c r="A23" s="64"/>
      <c r="B23" s="365" t="s">
        <v>185</v>
      </c>
      <c r="C23" s="366" t="s">
        <v>186</v>
      </c>
      <c r="D23" s="315" t="s">
        <v>187</v>
      </c>
      <c r="E23" s="594">
        <v>81.400000000000006</v>
      </c>
      <c r="F23" s="594">
        <v>73.3</v>
      </c>
      <c r="G23" s="594">
        <f>[1]Accessories!G309</f>
        <v>66</v>
      </c>
    </row>
    <row r="24" spans="1:7" ht="36" customHeight="1" x14ac:dyDescent="0.2">
      <c r="A24" s="272"/>
      <c r="B24" s="365" t="str">
        <f>[1]Accessories!B302</f>
        <v>WG 10DX19LX7W WHT</v>
      </c>
      <c r="C24" s="366" t="str">
        <f>[1]Accessories!C302</f>
        <v>300400016-001</v>
      </c>
      <c r="D24" s="315" t="str">
        <f>[1]Accessories!D302</f>
        <v>wireguard, 10"D X 19"L X 7"W, white (EL ceiling, CRV ceiling recessed, ATX ceiling, ATXSWCT ceiling, STXSWCT ceiling, EPX ceiling, EPC ceiling)</v>
      </c>
      <c r="E24" s="594">
        <v>67.900000000000006</v>
      </c>
      <c r="F24" s="594">
        <v>61.1</v>
      </c>
      <c r="G24" s="594">
        <f>[1]Accessories!G302</f>
        <v>55</v>
      </c>
    </row>
    <row r="25" spans="1:7" ht="28" customHeight="1" x14ac:dyDescent="0.2">
      <c r="A25" s="272"/>
      <c r="B25" s="47" t="str">
        <f>[1]Accessories!B303</f>
        <v>WG 4.5DX19.5LX13W WHT</v>
      </c>
      <c r="C25" s="48" t="str">
        <f>[1]Accessories!C303</f>
        <v>300400025-001</v>
      </c>
      <c r="D25" s="45" t="str">
        <f>[1]Accessories!D303</f>
        <v>wireguard, 4.5"D X 19.5"L X 13"W, white (ATX wall, ATXSWCT wall, STXSWCT wall, CRVC surface wall)</v>
      </c>
      <c r="E25" s="30">
        <v>55.6</v>
      </c>
      <c r="F25" s="30">
        <v>50</v>
      </c>
      <c r="G25" s="30">
        <f>[1]Accessories!G303</f>
        <v>45</v>
      </c>
    </row>
    <row r="26" spans="1:7" ht="21" customHeight="1" x14ac:dyDescent="0.2">
      <c r="A26" s="327" t="s">
        <v>188</v>
      </c>
      <c r="B26" s="429"/>
      <c r="C26" s="429"/>
      <c r="D26" s="429"/>
      <c r="E26" s="429"/>
      <c r="F26" s="429"/>
      <c r="G26" s="815"/>
    </row>
    <row r="27" spans="1:7" x14ac:dyDescent="0.2">
      <c r="A27" s="416" t="s">
        <v>189</v>
      </c>
      <c r="B27" s="417"/>
      <c r="C27" s="418" t="s">
        <v>138</v>
      </c>
      <c r="D27" s="422" t="s">
        <v>155</v>
      </c>
      <c r="E27" s="383">
        <v>0.15</v>
      </c>
      <c r="F27" s="383">
        <v>0.1</v>
      </c>
      <c r="G27" s="383">
        <v>0.05</v>
      </c>
    </row>
    <row r="28" spans="1:7" x14ac:dyDescent="0.2">
      <c r="A28" s="64"/>
      <c r="B28" s="1326" t="s">
        <v>140</v>
      </c>
      <c r="C28" s="1327"/>
      <c r="D28" s="1327"/>
      <c r="E28" s="1327"/>
      <c r="F28" s="1327"/>
      <c r="G28" s="1328"/>
    </row>
    <row r="29" spans="1:7" s="409" customFormat="1" x14ac:dyDescent="0.2">
      <c r="A29" s="517"/>
      <c r="B29" s="45" t="s">
        <v>190</v>
      </c>
      <c r="C29" s="91" t="s">
        <v>191</v>
      </c>
      <c r="D29" s="45" t="s">
        <v>192</v>
      </c>
      <c r="E29" s="518">
        <v>80.2</v>
      </c>
      <c r="F29" s="518">
        <v>72.2</v>
      </c>
      <c r="G29" s="518">
        <v>65</v>
      </c>
    </row>
    <row r="30" spans="1:7" s="409" customFormat="1" x14ac:dyDescent="0.2">
      <c r="A30" s="517"/>
      <c r="B30" s="45" t="s">
        <v>193</v>
      </c>
      <c r="C30" s="91" t="s">
        <v>194</v>
      </c>
      <c r="D30" s="45" t="s">
        <v>195</v>
      </c>
      <c r="E30" s="518">
        <v>88.9</v>
      </c>
      <c r="F30" s="518">
        <v>80</v>
      </c>
      <c r="G30" s="518">
        <v>72</v>
      </c>
    </row>
    <row r="31" spans="1:7" s="409" customFormat="1" x14ac:dyDescent="0.2">
      <c r="A31" s="517"/>
      <c r="B31" s="1329" t="s">
        <v>147</v>
      </c>
      <c r="C31" s="1330"/>
      <c r="D31" s="1330"/>
      <c r="E31" s="1330"/>
      <c r="F31" s="1330"/>
      <c r="G31" s="1330"/>
    </row>
    <row r="32" spans="1:7" s="409" customFormat="1" x14ac:dyDescent="0.2">
      <c r="A32" s="517"/>
      <c r="B32" s="45" t="s">
        <v>196</v>
      </c>
      <c r="C32" s="91" t="s">
        <v>197</v>
      </c>
      <c r="D32" s="45" t="s">
        <v>198</v>
      </c>
      <c r="E32" s="518">
        <v>92.6</v>
      </c>
      <c r="F32" s="518">
        <v>83.3</v>
      </c>
      <c r="G32" s="518">
        <v>75</v>
      </c>
    </row>
    <row r="33" spans="1:7" s="409" customFormat="1" x14ac:dyDescent="0.2">
      <c r="A33" s="517"/>
      <c r="B33" s="45" t="s">
        <v>199</v>
      </c>
      <c r="C33" s="91" t="s">
        <v>200</v>
      </c>
      <c r="D33" s="45" t="s">
        <v>201</v>
      </c>
      <c r="E33" s="518">
        <v>101.2</v>
      </c>
      <c r="F33" s="518">
        <v>91.1</v>
      </c>
      <c r="G33" s="518">
        <v>82</v>
      </c>
    </row>
    <row r="34" spans="1:7" x14ac:dyDescent="0.2">
      <c r="A34" s="64"/>
      <c r="B34" s="65" t="s">
        <v>154</v>
      </c>
      <c r="C34" s="62"/>
      <c r="D34" s="145" t="s">
        <v>155</v>
      </c>
      <c r="E34" s="78"/>
      <c r="F34" s="79" t="s">
        <v>156</v>
      </c>
      <c r="G34" s="79"/>
    </row>
    <row r="35" spans="1:7" x14ac:dyDescent="0.2">
      <c r="A35" s="64"/>
      <c r="B35" s="47" t="s">
        <v>157</v>
      </c>
      <c r="C35" s="48"/>
      <c r="D35" s="80" t="s">
        <v>158</v>
      </c>
      <c r="E35" s="155"/>
      <c r="F35" s="156">
        <v>25</v>
      </c>
      <c r="G35" s="157"/>
    </row>
    <row r="36" spans="1:7" s="409" customFormat="1" x14ac:dyDescent="0.2">
      <c r="A36" s="517"/>
      <c r="B36" s="45" t="s">
        <v>159</v>
      </c>
      <c r="C36" s="91"/>
      <c r="D36" s="45" t="s">
        <v>160</v>
      </c>
      <c r="E36" s="521"/>
      <c r="F36" s="522">
        <v>46</v>
      </c>
      <c r="G36" s="523"/>
    </row>
    <row r="37" spans="1:7" x14ac:dyDescent="0.2">
      <c r="A37" s="64"/>
      <c r="B37" s="47" t="s">
        <v>161</v>
      </c>
      <c r="C37" s="48"/>
      <c r="D37" s="45" t="s">
        <v>202</v>
      </c>
      <c r="E37" s="360" t="s">
        <v>135</v>
      </c>
      <c r="F37" s="361">
        <v>16.5</v>
      </c>
      <c r="G37" s="355"/>
    </row>
    <row r="38" spans="1:7" x14ac:dyDescent="0.2">
      <c r="A38" s="64"/>
      <c r="B38" s="47" t="s">
        <v>163</v>
      </c>
      <c r="C38" s="48"/>
      <c r="D38" s="45" t="s">
        <v>164</v>
      </c>
      <c r="E38" s="356" t="s">
        <v>135</v>
      </c>
      <c r="F38" s="156">
        <v>25</v>
      </c>
      <c r="G38" s="362"/>
    </row>
    <row r="39" spans="1:7" x14ac:dyDescent="0.2">
      <c r="A39" s="64"/>
      <c r="B39" s="47" t="s">
        <v>165</v>
      </c>
      <c r="C39" s="48"/>
      <c r="D39" s="45" t="s">
        <v>166</v>
      </c>
      <c r="E39" s="354" t="s">
        <v>135</v>
      </c>
      <c r="F39" s="56">
        <v>17</v>
      </c>
      <c r="G39" s="355"/>
    </row>
    <row r="40" spans="1:7" x14ac:dyDescent="0.2">
      <c r="A40" s="64"/>
      <c r="B40" s="47" t="s">
        <v>167</v>
      </c>
      <c r="C40" s="48"/>
      <c r="D40" s="45" t="s">
        <v>168</v>
      </c>
      <c r="E40" s="358"/>
      <c r="F40" s="156" t="s">
        <v>169</v>
      </c>
      <c r="G40" s="359"/>
    </row>
    <row r="41" spans="1:7" x14ac:dyDescent="0.2">
      <c r="A41" s="64"/>
      <c r="B41" s="47" t="s">
        <v>174</v>
      </c>
      <c r="C41" s="48"/>
      <c r="D41" s="45" t="s">
        <v>175</v>
      </c>
      <c r="E41" s="358"/>
      <c r="F41" s="156" t="s">
        <v>169</v>
      </c>
      <c r="G41" s="359"/>
    </row>
    <row r="42" spans="1:7" x14ac:dyDescent="0.2">
      <c r="A42" s="64"/>
      <c r="B42" s="47" t="s">
        <v>176</v>
      </c>
      <c r="C42" s="48"/>
      <c r="D42" s="45" t="s">
        <v>177</v>
      </c>
      <c r="E42" s="323"/>
      <c r="F42" s="323">
        <v>22</v>
      </c>
      <c r="G42" s="157"/>
    </row>
    <row r="43" spans="1:7" ht="15.75" customHeight="1" x14ac:dyDescent="0.2">
      <c r="A43" s="64"/>
      <c r="B43" s="65" t="s">
        <v>178</v>
      </c>
      <c r="C43" s="62" t="s">
        <v>138</v>
      </c>
      <c r="D43" s="66" t="s">
        <v>155</v>
      </c>
      <c r="E43" s="383">
        <v>0.15</v>
      </c>
      <c r="F43" s="383">
        <v>0.1</v>
      </c>
      <c r="G43" s="803">
        <v>0.05</v>
      </c>
    </row>
    <row r="44" spans="1:7" ht="38" customHeight="1" x14ac:dyDescent="0.2">
      <c r="A44" s="272"/>
      <c r="B44" s="47" t="str">
        <f>[1]Accessories!B298</f>
        <v>WG 3DX16.5LX14W WHT</v>
      </c>
      <c r="C44" s="48" t="str">
        <f>[1]Accessories!C298</f>
        <v>300400012-001</v>
      </c>
      <c r="D44" s="45" t="str">
        <f>[1]Accessories!D298</f>
        <v>wireguard, 3"D X 16.5"L X 14"W, white (FRMC wall, STX wall, QR wall, CRVC recessed wall, LC1 wall, NYCSTX wall, NYCEST wall, PXA wall, PX wall, ATXRE wall)</v>
      </c>
      <c r="E44" s="518">
        <v>56.800000000000004</v>
      </c>
      <c r="F44" s="518">
        <v>51.1</v>
      </c>
      <c r="G44" s="641">
        <f>[1]Accessories!G298</f>
        <v>46</v>
      </c>
    </row>
    <row r="45" spans="1:7" ht="21" customHeight="1" x14ac:dyDescent="0.2">
      <c r="A45" s="327" t="s">
        <v>188</v>
      </c>
      <c r="B45" s="429"/>
      <c r="C45" s="399"/>
      <c r="D45" s="399"/>
      <c r="E45" s="399"/>
      <c r="F45" s="399"/>
      <c r="G45" s="817"/>
    </row>
    <row r="46" spans="1:7" x14ac:dyDescent="0.2">
      <c r="A46" s="419" t="s">
        <v>203</v>
      </c>
      <c r="B46" s="420"/>
      <c r="C46" s="421" t="s">
        <v>138</v>
      </c>
      <c r="D46" s="82" t="s">
        <v>155</v>
      </c>
      <c r="E46" s="34">
        <v>0.15</v>
      </c>
      <c r="F46" s="34">
        <v>0.1</v>
      </c>
      <c r="G46" s="34">
        <v>0.05</v>
      </c>
    </row>
    <row r="47" spans="1:7" x14ac:dyDescent="0.2">
      <c r="A47" s="64"/>
      <c r="B47" s="1331" t="s">
        <v>140</v>
      </c>
      <c r="C47" s="1332"/>
      <c r="D47" s="1332"/>
      <c r="E47" s="1332"/>
      <c r="F47" s="1332"/>
      <c r="G47" s="1333"/>
    </row>
    <row r="48" spans="1:7" ht="24" customHeight="1" x14ac:dyDescent="0.2">
      <c r="A48" s="64"/>
      <c r="B48" s="47" t="s">
        <v>204</v>
      </c>
      <c r="C48" s="48" t="s">
        <v>205</v>
      </c>
      <c r="D48" s="524" t="s">
        <v>206</v>
      </c>
      <c r="E48" s="358"/>
      <c r="F48" s="156" t="s">
        <v>169</v>
      </c>
      <c r="G48" s="359"/>
    </row>
    <row r="49" spans="1:7" ht="24" customHeight="1" x14ac:dyDescent="0.2">
      <c r="A49" s="64"/>
      <c r="B49" s="47" t="s">
        <v>207</v>
      </c>
      <c r="C49" s="48" t="s">
        <v>208</v>
      </c>
      <c r="D49" s="524" t="s">
        <v>209</v>
      </c>
      <c r="E49" s="358"/>
      <c r="F49" s="156" t="s">
        <v>169</v>
      </c>
      <c r="G49" s="359"/>
    </row>
    <row r="50" spans="1:7" ht="24" customHeight="1" x14ac:dyDescent="0.2">
      <c r="A50" s="64"/>
      <c r="B50" s="47" t="s">
        <v>210</v>
      </c>
      <c r="C50" s="48" t="s">
        <v>211</v>
      </c>
      <c r="D50" s="524" t="s">
        <v>212</v>
      </c>
      <c r="E50" s="358"/>
      <c r="F50" s="156" t="s">
        <v>169</v>
      </c>
      <c r="G50" s="359"/>
    </row>
    <row r="51" spans="1:7" ht="24" customHeight="1" x14ac:dyDescent="0.2">
      <c r="A51" s="64"/>
      <c r="B51" s="47" t="s">
        <v>213</v>
      </c>
      <c r="C51" s="48" t="s">
        <v>214</v>
      </c>
      <c r="D51" s="524" t="s">
        <v>215</v>
      </c>
      <c r="E51" s="358"/>
      <c r="F51" s="156" t="s">
        <v>169</v>
      </c>
      <c r="G51" s="359"/>
    </row>
    <row r="52" spans="1:7" ht="24" customHeight="1" x14ac:dyDescent="0.2">
      <c r="A52" s="64"/>
      <c r="B52" s="47" t="s">
        <v>216</v>
      </c>
      <c r="C52" s="48" t="s">
        <v>217</v>
      </c>
      <c r="D52" s="524" t="s">
        <v>218</v>
      </c>
      <c r="E52" s="358"/>
      <c r="F52" s="156" t="s">
        <v>169</v>
      </c>
      <c r="G52" s="359"/>
    </row>
    <row r="53" spans="1:7" ht="24" customHeight="1" x14ac:dyDescent="0.2">
      <c r="A53" s="64"/>
      <c r="B53" s="47" t="s">
        <v>219</v>
      </c>
      <c r="C53" s="48"/>
      <c r="D53" s="524" t="s">
        <v>220</v>
      </c>
      <c r="E53" s="358"/>
      <c r="F53" s="156" t="s">
        <v>169</v>
      </c>
      <c r="G53" s="359"/>
    </row>
    <row r="54" spans="1:7" x14ac:dyDescent="0.2">
      <c r="A54" s="64"/>
      <c r="B54" s="1323" t="s">
        <v>147</v>
      </c>
      <c r="C54" s="1324"/>
      <c r="D54" s="1324"/>
      <c r="E54" s="1324"/>
      <c r="F54" s="1324"/>
      <c r="G54" s="1325"/>
    </row>
    <row r="55" spans="1:7" ht="24" customHeight="1" x14ac:dyDescent="0.2">
      <c r="A55" s="64"/>
      <c r="B55" s="47" t="s">
        <v>221</v>
      </c>
      <c r="C55" s="48" t="s">
        <v>222</v>
      </c>
      <c r="D55" s="524" t="s">
        <v>223</v>
      </c>
      <c r="E55" s="358"/>
      <c r="F55" s="156" t="s">
        <v>169</v>
      </c>
      <c r="G55" s="359"/>
    </row>
    <row r="56" spans="1:7" ht="24" customHeight="1" x14ac:dyDescent="0.2">
      <c r="A56" s="64"/>
      <c r="B56" s="47" t="s">
        <v>224</v>
      </c>
      <c r="C56" s="48" t="s">
        <v>225</v>
      </c>
      <c r="D56" s="524" t="s">
        <v>226</v>
      </c>
      <c r="E56" s="358"/>
      <c r="F56" s="156" t="s">
        <v>169</v>
      </c>
      <c r="G56" s="359"/>
    </row>
    <row r="57" spans="1:7" ht="24" customHeight="1" x14ac:dyDescent="0.2">
      <c r="A57" s="64"/>
      <c r="B57" s="47" t="s">
        <v>227</v>
      </c>
      <c r="C57" s="48" t="s">
        <v>228</v>
      </c>
      <c r="D57" s="524" t="s">
        <v>229</v>
      </c>
      <c r="E57" s="358"/>
      <c r="F57" s="156" t="s">
        <v>169</v>
      </c>
      <c r="G57" s="359"/>
    </row>
    <row r="58" spans="1:7" ht="24" customHeight="1" x14ac:dyDescent="0.2">
      <c r="A58" s="64"/>
      <c r="B58" s="47" t="s">
        <v>230</v>
      </c>
      <c r="C58" s="48" t="s">
        <v>231</v>
      </c>
      <c r="D58" s="524" t="s">
        <v>232</v>
      </c>
      <c r="E58" s="358"/>
      <c r="F58" s="156" t="s">
        <v>169</v>
      </c>
      <c r="G58" s="359"/>
    </row>
    <row r="59" spans="1:7" ht="24" customHeight="1" x14ac:dyDescent="0.2">
      <c r="A59" s="64"/>
      <c r="B59" s="47" t="s">
        <v>233</v>
      </c>
      <c r="C59" s="48"/>
      <c r="D59" s="524" t="s">
        <v>234</v>
      </c>
      <c r="E59" s="358"/>
      <c r="F59" s="156" t="s">
        <v>169</v>
      </c>
      <c r="G59" s="359"/>
    </row>
    <row r="60" spans="1:7" ht="24" customHeight="1" x14ac:dyDescent="0.2">
      <c r="A60" s="64"/>
      <c r="B60" s="47" t="s">
        <v>235</v>
      </c>
      <c r="C60" s="48" t="s">
        <v>236</v>
      </c>
      <c r="D60" s="524" t="s">
        <v>237</v>
      </c>
      <c r="E60" s="358"/>
      <c r="F60" s="156" t="s">
        <v>169</v>
      </c>
      <c r="G60" s="359"/>
    </row>
    <row r="61" spans="1:7" x14ac:dyDescent="0.2">
      <c r="A61" s="64"/>
      <c r="B61" s="61" t="s">
        <v>154</v>
      </c>
      <c r="C61" s="62"/>
      <c r="D61" s="145" t="s">
        <v>238</v>
      </c>
      <c r="E61" s="66"/>
      <c r="F61" s="36" t="s">
        <v>156</v>
      </c>
      <c r="G61" s="36"/>
    </row>
    <row r="62" spans="1:7" x14ac:dyDescent="0.2">
      <c r="A62" s="64"/>
      <c r="B62" s="83" t="s">
        <v>157</v>
      </c>
      <c r="C62" s="84"/>
      <c r="D62" s="83" t="s">
        <v>158</v>
      </c>
      <c r="E62" s="49"/>
      <c r="F62" s="50">
        <v>25</v>
      </c>
      <c r="G62" s="24"/>
    </row>
    <row r="63" spans="1:7" x14ac:dyDescent="0.2">
      <c r="A63" s="64"/>
      <c r="B63" s="83" t="s">
        <v>163</v>
      </c>
      <c r="C63" s="84"/>
      <c r="D63" s="83" t="s">
        <v>164</v>
      </c>
      <c r="E63" s="49"/>
      <c r="F63" s="50">
        <v>25</v>
      </c>
      <c r="G63" s="24"/>
    </row>
    <row r="64" spans="1:7" x14ac:dyDescent="0.2">
      <c r="A64" s="64"/>
      <c r="B64" s="83" t="s">
        <v>165</v>
      </c>
      <c r="C64" s="84"/>
      <c r="D64" s="83" t="s">
        <v>166</v>
      </c>
      <c r="E64" s="49"/>
      <c r="F64" s="50">
        <v>17</v>
      </c>
      <c r="G64" s="24"/>
    </row>
    <row r="65" spans="1:7" x14ac:dyDescent="0.2">
      <c r="A65" s="64"/>
      <c r="B65" s="47" t="s">
        <v>174</v>
      </c>
      <c r="C65" s="48"/>
      <c r="D65" s="47" t="s">
        <v>175</v>
      </c>
      <c r="E65" s="49"/>
      <c r="F65" s="50" t="s">
        <v>169</v>
      </c>
      <c r="G65" s="24"/>
    </row>
    <row r="66" spans="1:7" x14ac:dyDescent="0.2">
      <c r="A66" s="64"/>
      <c r="B66" s="47" t="s">
        <v>176</v>
      </c>
      <c r="C66" s="48"/>
      <c r="D66" s="45" t="s">
        <v>177</v>
      </c>
      <c r="E66" s="323"/>
      <c r="F66" s="323">
        <v>22</v>
      </c>
      <c r="G66" s="323"/>
    </row>
    <row r="67" spans="1:7" ht="15.75" customHeight="1" x14ac:dyDescent="0.2">
      <c r="A67" s="71"/>
      <c r="B67" s="812" t="s">
        <v>178</v>
      </c>
      <c r="C67" s="813" t="s">
        <v>138</v>
      </c>
      <c r="D67" s="814" t="s">
        <v>155</v>
      </c>
      <c r="E67" s="383">
        <v>0.15</v>
      </c>
      <c r="F67" s="383">
        <v>0.1</v>
      </c>
      <c r="G67" s="534">
        <v>0.05</v>
      </c>
    </row>
    <row r="68" spans="1:7" x14ac:dyDescent="0.2">
      <c r="A68" s="92"/>
      <c r="B68" s="365" t="s">
        <v>179</v>
      </c>
      <c r="C68" s="366">
        <v>600100189</v>
      </c>
      <c r="D68" s="315" t="s">
        <v>180</v>
      </c>
      <c r="E68" s="301">
        <v>22.200000000000003</v>
      </c>
      <c r="F68" s="818">
        <v>20</v>
      </c>
      <c r="G68" s="303">
        <v>18</v>
      </c>
    </row>
    <row r="69" spans="1:7" x14ac:dyDescent="0.2">
      <c r="A69" s="92"/>
      <c r="B69" s="365" t="s">
        <v>181</v>
      </c>
      <c r="C69" s="366"/>
      <c r="D69" s="315" t="s">
        <v>182</v>
      </c>
      <c r="E69" s="301">
        <v>55.6</v>
      </c>
      <c r="F69" s="818">
        <v>50</v>
      </c>
      <c r="G69" s="303">
        <v>45</v>
      </c>
    </row>
    <row r="70" spans="1:7" x14ac:dyDescent="0.2">
      <c r="A70" s="92"/>
      <c r="B70" s="365" t="s">
        <v>183</v>
      </c>
      <c r="C70" s="366">
        <v>600100176</v>
      </c>
      <c r="D70" s="315" t="s">
        <v>184</v>
      </c>
      <c r="E70" s="301">
        <v>22.200000000000003</v>
      </c>
      <c r="F70" s="818">
        <v>20</v>
      </c>
      <c r="G70" s="303">
        <v>18</v>
      </c>
    </row>
    <row r="71" spans="1:7" ht="36" customHeight="1" x14ac:dyDescent="0.2">
      <c r="A71" s="272"/>
      <c r="B71" s="47" t="str">
        <f>[1]Accessories!B302</f>
        <v>WG 10DX19LX7W WHT</v>
      </c>
      <c r="C71" s="48" t="str">
        <f>[1]Accessories!C302</f>
        <v>300400016-001</v>
      </c>
      <c r="D71" s="45" t="str">
        <f>[1]Accessories!D302</f>
        <v>wireguard, 10"D X 19"L X 7"W, white (EL ceiling, CRV ceiling recessed, ATX ceiling, ATXSWCT ceiling, STXSWCT ceiling, EPX ceiling, EPC ceiling)</v>
      </c>
      <c r="E71" s="25">
        <v>67.900000000000006</v>
      </c>
      <c r="F71" s="25">
        <v>61.1</v>
      </c>
      <c r="G71" s="30">
        <f>[1]Accessories!G302</f>
        <v>55</v>
      </c>
    </row>
    <row r="72" spans="1:7" ht="27" customHeight="1" x14ac:dyDescent="0.2">
      <c r="A72" s="272"/>
      <c r="B72" s="47" t="str">
        <f>[1]Accessories!B303</f>
        <v>WG 4.5DX19.5LX13W WHT</v>
      </c>
      <c r="C72" s="48" t="str">
        <f>[1]Accessories!C303</f>
        <v>300400025-001</v>
      </c>
      <c r="D72" s="45" t="str">
        <f>[1]Accessories!D303</f>
        <v>wireguard, 4.5"D X 19.5"L X 13"W, white (ATX wall, ATXSWCT wall, STXSWCT wall, CRVC surface wall)</v>
      </c>
      <c r="E72" s="25">
        <v>55.6</v>
      </c>
      <c r="F72" s="25">
        <v>50</v>
      </c>
      <c r="G72" s="25">
        <f>[1]Accessories!G303</f>
        <v>45</v>
      </c>
    </row>
    <row r="73" spans="1:7" ht="21" customHeight="1" x14ac:dyDescent="0.2">
      <c r="A73" s="327" t="s">
        <v>188</v>
      </c>
      <c r="B73" s="429"/>
      <c r="C73" s="429"/>
      <c r="D73" s="429"/>
      <c r="E73" s="429"/>
      <c r="F73" s="429"/>
      <c r="G73" s="435"/>
    </row>
    <row r="74" spans="1:7" ht="24" customHeight="1" x14ac:dyDescent="0.2">
      <c r="A74" s="1334" t="s">
        <v>239</v>
      </c>
      <c r="B74" s="1335"/>
      <c r="C74" s="422" t="s">
        <v>138</v>
      </c>
      <c r="D74" s="422" t="s">
        <v>155</v>
      </c>
      <c r="E74" s="383">
        <v>0.15</v>
      </c>
      <c r="F74" s="383">
        <v>0.1</v>
      </c>
      <c r="G74" s="383">
        <v>0.05</v>
      </c>
    </row>
    <row r="75" spans="1:7" x14ac:dyDescent="0.2">
      <c r="A75" s="64"/>
      <c r="B75" s="1326" t="s">
        <v>140</v>
      </c>
      <c r="C75" s="1327"/>
      <c r="D75" s="1327"/>
      <c r="E75" s="1327"/>
      <c r="F75" s="1327"/>
      <c r="G75" s="1328"/>
    </row>
    <row r="76" spans="1:7" ht="24" customHeight="1" x14ac:dyDescent="0.2">
      <c r="A76" s="64"/>
      <c r="B76" s="47" t="s">
        <v>240</v>
      </c>
      <c r="C76" s="48" t="s">
        <v>241</v>
      </c>
      <c r="D76" s="524" t="s">
        <v>242</v>
      </c>
      <c r="E76" s="358"/>
      <c r="F76" s="156" t="s">
        <v>169</v>
      </c>
      <c r="G76" s="359"/>
    </row>
    <row r="77" spans="1:7" ht="24" customHeight="1" x14ac:dyDescent="0.2">
      <c r="A77" s="64"/>
      <c r="B77" s="47" t="s">
        <v>243</v>
      </c>
      <c r="C77" s="48" t="s">
        <v>244</v>
      </c>
      <c r="D77" s="524" t="s">
        <v>245</v>
      </c>
      <c r="E77" s="358"/>
      <c r="F77" s="156" t="s">
        <v>169</v>
      </c>
      <c r="G77" s="359"/>
    </row>
    <row r="78" spans="1:7" ht="24" customHeight="1" x14ac:dyDescent="0.2">
      <c r="A78" s="64"/>
      <c r="B78" s="47" t="s">
        <v>246</v>
      </c>
      <c r="C78" s="48" t="s">
        <v>247</v>
      </c>
      <c r="D78" s="524" t="s">
        <v>248</v>
      </c>
      <c r="E78" s="358"/>
      <c r="F78" s="156" t="s">
        <v>169</v>
      </c>
      <c r="G78" s="359"/>
    </row>
    <row r="79" spans="1:7" ht="24" customHeight="1" x14ac:dyDescent="0.2">
      <c r="A79" s="64"/>
      <c r="B79" s="47" t="s">
        <v>249</v>
      </c>
      <c r="C79" s="48" t="s">
        <v>250</v>
      </c>
      <c r="D79" s="524" t="s">
        <v>251</v>
      </c>
      <c r="E79" s="358"/>
      <c r="F79" s="156" t="s">
        <v>169</v>
      </c>
      <c r="G79" s="359"/>
    </row>
    <row r="80" spans="1:7" ht="24" customHeight="1" x14ac:dyDescent="0.2">
      <c r="A80" s="64"/>
      <c r="B80" s="47" t="s">
        <v>252</v>
      </c>
      <c r="C80" s="48" t="s">
        <v>253</v>
      </c>
      <c r="D80" s="524" t="s">
        <v>254</v>
      </c>
      <c r="E80" s="358"/>
      <c r="F80" s="156" t="s">
        <v>169</v>
      </c>
      <c r="G80" s="359"/>
    </row>
    <row r="81" spans="1:7" ht="24" customHeight="1" x14ac:dyDescent="0.2">
      <c r="A81" s="64"/>
      <c r="B81" s="47" t="s">
        <v>255</v>
      </c>
      <c r="C81" s="48" t="s">
        <v>256</v>
      </c>
      <c r="D81" s="524" t="s">
        <v>257</v>
      </c>
      <c r="E81" s="358"/>
      <c r="F81" s="156" t="s">
        <v>169</v>
      </c>
      <c r="G81" s="359"/>
    </row>
    <row r="82" spans="1:7" ht="15.75" customHeight="1" x14ac:dyDescent="0.2">
      <c r="A82" s="64"/>
      <c r="B82" s="1323" t="s">
        <v>147</v>
      </c>
      <c r="C82" s="1324"/>
      <c r="D82" s="1324"/>
      <c r="E82" s="1324"/>
      <c r="F82" s="1324"/>
      <c r="G82" s="1325"/>
    </row>
    <row r="83" spans="1:7" ht="24" customHeight="1" x14ac:dyDescent="0.2">
      <c r="A83" s="64"/>
      <c r="B83" s="47" t="s">
        <v>258</v>
      </c>
      <c r="C83" s="48" t="s">
        <v>259</v>
      </c>
      <c r="D83" s="524" t="s">
        <v>260</v>
      </c>
      <c r="E83" s="358"/>
      <c r="F83" s="156" t="s">
        <v>169</v>
      </c>
      <c r="G83" s="359"/>
    </row>
    <row r="84" spans="1:7" ht="24" customHeight="1" x14ac:dyDescent="0.2">
      <c r="A84" s="64"/>
      <c r="B84" s="47" t="s">
        <v>261</v>
      </c>
      <c r="C84" s="48" t="s">
        <v>262</v>
      </c>
      <c r="D84" s="524" t="s">
        <v>263</v>
      </c>
      <c r="E84" s="358"/>
      <c r="F84" s="156" t="s">
        <v>169</v>
      </c>
      <c r="G84" s="359"/>
    </row>
    <row r="85" spans="1:7" ht="24" customHeight="1" x14ac:dyDescent="0.2">
      <c r="A85" s="64"/>
      <c r="B85" s="47" t="s">
        <v>264</v>
      </c>
      <c r="C85" s="48" t="s">
        <v>265</v>
      </c>
      <c r="D85" s="524" t="s">
        <v>266</v>
      </c>
      <c r="E85" s="358"/>
      <c r="F85" s="156" t="s">
        <v>169</v>
      </c>
      <c r="G85" s="359"/>
    </row>
    <row r="86" spans="1:7" ht="24" customHeight="1" x14ac:dyDescent="0.2">
      <c r="A86" s="64"/>
      <c r="B86" s="47" t="s">
        <v>267</v>
      </c>
      <c r="C86" s="48" t="s">
        <v>268</v>
      </c>
      <c r="D86" s="524" t="s">
        <v>269</v>
      </c>
      <c r="E86" s="358"/>
      <c r="F86" s="156" t="s">
        <v>169</v>
      </c>
      <c r="G86" s="359"/>
    </row>
    <row r="87" spans="1:7" ht="24" customHeight="1" x14ac:dyDescent="0.2">
      <c r="A87" s="64"/>
      <c r="B87" s="47" t="s">
        <v>270</v>
      </c>
      <c r="C87" s="48" t="s">
        <v>271</v>
      </c>
      <c r="D87" s="524" t="s">
        <v>272</v>
      </c>
      <c r="E87" s="358"/>
      <c r="F87" s="156" t="s">
        <v>169</v>
      </c>
      <c r="G87" s="359"/>
    </row>
    <row r="88" spans="1:7" ht="24" customHeight="1" x14ac:dyDescent="0.2">
      <c r="A88" s="64"/>
      <c r="B88" s="47" t="s">
        <v>273</v>
      </c>
      <c r="C88" s="48" t="s">
        <v>274</v>
      </c>
      <c r="D88" s="524" t="s">
        <v>275</v>
      </c>
      <c r="E88" s="358"/>
      <c r="F88" s="156" t="s">
        <v>169</v>
      </c>
      <c r="G88" s="359"/>
    </row>
    <row r="89" spans="1:7" x14ac:dyDescent="0.2">
      <c r="A89" s="64"/>
      <c r="B89" s="61" t="s">
        <v>154</v>
      </c>
      <c r="C89" s="62"/>
      <c r="D89" s="62" t="s">
        <v>238</v>
      </c>
      <c r="E89" s="66"/>
      <c r="F89" s="36" t="s">
        <v>156</v>
      </c>
      <c r="G89" s="37"/>
    </row>
    <row r="90" spans="1:7" x14ac:dyDescent="0.2">
      <c r="A90" s="64"/>
      <c r="B90" s="83" t="s">
        <v>157</v>
      </c>
      <c r="C90" s="84"/>
      <c r="D90" s="83" t="s">
        <v>158</v>
      </c>
      <c r="E90" s="49"/>
      <c r="F90" s="50">
        <v>25</v>
      </c>
      <c r="G90" s="24"/>
    </row>
    <row r="91" spans="1:7" x14ac:dyDescent="0.2">
      <c r="A91" s="64"/>
      <c r="B91" s="83" t="s">
        <v>163</v>
      </c>
      <c r="C91" s="84"/>
      <c r="D91" s="83" t="s">
        <v>164</v>
      </c>
      <c r="E91" s="49"/>
      <c r="F91" s="50">
        <v>25</v>
      </c>
      <c r="G91" s="24"/>
    </row>
    <row r="92" spans="1:7" x14ac:dyDescent="0.2">
      <c r="A92" s="64"/>
      <c r="B92" s="83" t="s">
        <v>165</v>
      </c>
      <c r="C92" s="84"/>
      <c r="D92" s="83" t="s">
        <v>166</v>
      </c>
      <c r="E92" s="49"/>
      <c r="F92" s="50">
        <v>17</v>
      </c>
      <c r="G92" s="24"/>
    </row>
    <row r="93" spans="1:7" x14ac:dyDescent="0.2">
      <c r="A93" s="64"/>
      <c r="B93" s="47" t="s">
        <v>174</v>
      </c>
      <c r="C93" s="48"/>
      <c r="D93" s="47" t="s">
        <v>175</v>
      </c>
      <c r="E93" s="49"/>
      <c r="F93" s="50" t="s">
        <v>169</v>
      </c>
      <c r="G93" s="24"/>
    </row>
    <row r="94" spans="1:7" x14ac:dyDescent="0.2">
      <c r="A94" s="64"/>
      <c r="B94" s="105" t="s">
        <v>176</v>
      </c>
      <c r="C94" s="104"/>
      <c r="D94" s="106" t="s">
        <v>177</v>
      </c>
      <c r="E94" s="56"/>
      <c r="F94" s="107">
        <v>22</v>
      </c>
      <c r="G94" s="108"/>
    </row>
    <row r="95" spans="1:7" ht="15.75" customHeight="1" x14ac:dyDescent="0.2">
      <c r="A95" s="71"/>
      <c r="B95" s="812" t="s">
        <v>178</v>
      </c>
      <c r="C95" s="813" t="s">
        <v>138</v>
      </c>
      <c r="D95" s="814" t="s">
        <v>155</v>
      </c>
      <c r="E95" s="383">
        <v>0.15</v>
      </c>
      <c r="F95" s="383">
        <v>0.1</v>
      </c>
      <c r="G95" s="383">
        <v>0.05</v>
      </c>
    </row>
    <row r="96" spans="1:7" x14ac:dyDescent="0.2">
      <c r="A96" s="92"/>
      <c r="B96" s="592" t="s">
        <v>179</v>
      </c>
      <c r="C96" s="593">
        <v>600100189</v>
      </c>
      <c r="D96" s="820" t="s">
        <v>180</v>
      </c>
      <c r="E96" s="594">
        <v>22.200000000000003</v>
      </c>
      <c r="F96" s="594">
        <v>20</v>
      </c>
      <c r="G96" s="819">
        <v>18</v>
      </c>
    </row>
    <row r="97" spans="1:7" x14ac:dyDescent="0.2">
      <c r="A97" s="92"/>
      <c r="B97" s="365" t="s">
        <v>181</v>
      </c>
      <c r="C97" s="366"/>
      <c r="D97" s="315" t="s">
        <v>182</v>
      </c>
      <c r="E97" s="301">
        <v>55.6</v>
      </c>
      <c r="F97" s="301">
        <v>50</v>
      </c>
      <c r="G97" s="589">
        <v>45</v>
      </c>
    </row>
    <row r="98" spans="1:7" x14ac:dyDescent="0.2">
      <c r="A98" s="92"/>
      <c r="B98" s="365" t="s">
        <v>183</v>
      </c>
      <c r="C98" s="366">
        <v>600100176</v>
      </c>
      <c r="D98" s="315" t="s">
        <v>184</v>
      </c>
      <c r="E98" s="301">
        <v>22.200000000000003</v>
      </c>
      <c r="F98" s="301">
        <v>20</v>
      </c>
      <c r="G98" s="589">
        <v>18</v>
      </c>
    </row>
    <row r="99" spans="1:7" ht="36" customHeight="1" x14ac:dyDescent="0.2">
      <c r="A99" s="272"/>
      <c r="B99" s="365" t="str">
        <f>[1]Accessories!B302</f>
        <v>WG 10DX19LX7W WHT</v>
      </c>
      <c r="C99" s="366" t="str">
        <f>[1]Accessories!C302</f>
        <v>300400016-001</v>
      </c>
      <c r="D99" s="315" t="str">
        <f>[1]Accessories!D302</f>
        <v>wireguard, 10"D X 19"L X 7"W, white (EL ceiling, CRV ceiling recessed, ATX ceiling, ATXSWCT ceiling, STXSWCT ceiling, EPX ceiling, EPC ceiling)</v>
      </c>
      <c r="E99" s="301">
        <v>67.900000000000006</v>
      </c>
      <c r="F99" s="301">
        <v>61.1</v>
      </c>
      <c r="G99" s="589">
        <f>[1]Accessories!G302</f>
        <v>55</v>
      </c>
    </row>
    <row r="100" spans="1:7" ht="27" customHeight="1" x14ac:dyDescent="0.2">
      <c r="A100" s="272"/>
      <c r="B100" s="365" t="str">
        <f>[1]Accessories!B303</f>
        <v>WG 4.5DX19.5LX13W WHT</v>
      </c>
      <c r="C100" s="366" t="str">
        <f>[1]Accessories!C303</f>
        <v>300400025-001</v>
      </c>
      <c r="D100" s="315" t="str">
        <f>[1]Accessories!D303</f>
        <v>wireguard, 4.5"D X 19.5"L X 13"W, white (ATX wall, ATXSWCT wall, STXSWCT wall, CRVC surface wall)</v>
      </c>
      <c r="E100" s="301">
        <v>55.6</v>
      </c>
      <c r="F100" s="301">
        <v>50</v>
      </c>
      <c r="G100" s="589">
        <f>[1]Accessories!G303</f>
        <v>45</v>
      </c>
    </row>
    <row r="101" spans="1:7" ht="21" customHeight="1" x14ac:dyDescent="0.2">
      <c r="A101" s="429" t="s">
        <v>188</v>
      </c>
      <c r="B101" s="429"/>
      <c r="C101" s="429"/>
      <c r="D101" s="429"/>
      <c r="E101" s="429"/>
      <c r="F101" s="429"/>
      <c r="G101" s="429"/>
    </row>
    <row r="102" spans="1:7" x14ac:dyDescent="0.2">
      <c r="A102" s="44"/>
      <c r="B102" s="44"/>
      <c r="C102" s="44"/>
      <c r="D102" s="357"/>
      <c r="E102" s="44"/>
      <c r="F102" s="44"/>
      <c r="G102" s="44"/>
    </row>
    <row r="103" spans="1:7" x14ac:dyDescent="0.2">
      <c r="A103" s="67" t="s">
        <v>276</v>
      </c>
      <c r="B103" s="44"/>
      <c r="C103" s="44"/>
      <c r="D103" s="357"/>
      <c r="E103" s="44"/>
      <c r="F103" s="44"/>
      <c r="G103" s="44"/>
    </row>
    <row r="104" spans="1:7" x14ac:dyDescent="0.2">
      <c r="A104" s="44"/>
      <c r="B104" s="44"/>
      <c r="C104" s="44"/>
      <c r="D104" s="357"/>
      <c r="E104" s="44"/>
      <c r="F104" s="44"/>
      <c r="G104" s="44"/>
    </row>
    <row r="106" spans="1:7" x14ac:dyDescent="0.2">
      <c r="B106" s="43" t="s">
        <v>277</v>
      </c>
    </row>
  </sheetData>
  <sortState xmlns:xlrd2="http://schemas.microsoft.com/office/spreadsheetml/2017/richdata2" ref="A9:G18">
    <sortCondition ref="B9:B18"/>
  </sortState>
  <mergeCells count="9">
    <mergeCell ref="B82:G82"/>
    <mergeCell ref="B2:G2"/>
    <mergeCell ref="B5:G5"/>
    <mergeCell ref="B28:G28"/>
    <mergeCell ref="B31:G31"/>
    <mergeCell ref="B47:G47"/>
    <mergeCell ref="B54:G54"/>
    <mergeCell ref="A74:B74"/>
    <mergeCell ref="B75:G75"/>
  </mergeCells>
  <hyperlinks>
    <hyperlink ref="A103" location="Index!A1" display="Return to Index" xr:uid="{756886B6-83AF-244F-BB09-7FC463BDCC9F}"/>
    <hyperlink ref="A26:G26" r:id="rId1" display="Link to Beghelli Web Page" xr:uid="{16685EF7-4A97-F040-AA50-9E4B23884081}"/>
    <hyperlink ref="A73:G73" r:id="rId2" display="Link to Beghelli Web Page" xr:uid="{331DBB23-2222-9349-BE82-2CF3E884D0CD}"/>
    <hyperlink ref="A45:G45" r:id="rId3" display="Link to Beghelli Web Page" xr:uid="{8162B89D-E40A-F842-A2CF-C40D4CDE7D87}"/>
    <hyperlink ref="A101:G101" r:id="rId4" display="Link to Beghelli Web Page" xr:uid="{66218E2E-A2E4-F542-AD90-1012270D1752}"/>
  </hyperlinks>
  <pageMargins left="0.7" right="0.7" top="0.75" bottom="0.75" header="0.3" footer="0.3"/>
  <pageSetup orientation="portrait" horizontalDpi="1200" verticalDpi="12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A429-550A-B149-A5CF-4165ECDBFCFE}">
  <dimension ref="A1:G30"/>
  <sheetViews>
    <sheetView zoomScale="191" workbookViewId="0">
      <selection activeCell="D23" sqref="D23"/>
    </sheetView>
  </sheetViews>
  <sheetFormatPr baseColWidth="10" defaultColWidth="11" defaultRowHeight="16" x14ac:dyDescent="0.2"/>
  <cols>
    <col min="1" max="1" width="15.6640625" customWidth="1"/>
    <col min="2" max="2" width="20.1640625" customWidth="1"/>
    <col min="3" max="3" width="11.6640625" customWidth="1"/>
    <col min="4" max="4" width="55.1640625" customWidth="1"/>
  </cols>
  <sheetData>
    <row r="1" spans="1:7" ht="17" x14ac:dyDescent="0.2">
      <c r="A1" s="57" t="s">
        <v>1567</v>
      </c>
      <c r="B1" s="110" t="s">
        <v>137</v>
      </c>
      <c r="C1" s="33" t="s">
        <v>138</v>
      </c>
      <c r="D1" s="932" t="s">
        <v>1568</v>
      </c>
      <c r="E1" s="34">
        <v>0.15</v>
      </c>
      <c r="F1" s="34">
        <v>0.1</v>
      </c>
      <c r="G1" s="34">
        <v>0.05</v>
      </c>
    </row>
    <row r="2" spans="1:7" x14ac:dyDescent="0.2">
      <c r="A2" s="68"/>
      <c r="B2" s="86" t="s">
        <v>1569</v>
      </c>
      <c r="C2" s="133"/>
      <c r="D2" s="45" t="s">
        <v>1570</v>
      </c>
      <c r="E2" s="689">
        <v>187.70000000000002</v>
      </c>
      <c r="F2" s="689">
        <v>168.9</v>
      </c>
      <c r="G2" s="25">
        <v>152</v>
      </c>
    </row>
    <row r="3" spans="1:7" x14ac:dyDescent="0.2">
      <c r="A3" s="71"/>
      <c r="B3" s="86" t="s">
        <v>1571</v>
      </c>
      <c r="C3" s="133"/>
      <c r="D3" s="45" t="s">
        <v>1572</v>
      </c>
      <c r="E3" s="689">
        <v>193.8</v>
      </c>
      <c r="F3" s="689">
        <v>174.4</v>
      </c>
      <c r="G3" s="25">
        <v>157</v>
      </c>
    </row>
    <row r="4" spans="1:7" x14ac:dyDescent="0.2">
      <c r="A4" s="71"/>
      <c r="B4" s="86" t="s">
        <v>1573</v>
      </c>
      <c r="C4" s="133"/>
      <c r="D4" s="45" t="s">
        <v>1574</v>
      </c>
      <c r="E4" s="689">
        <v>197.60000000000002</v>
      </c>
      <c r="F4" s="689">
        <v>177.8</v>
      </c>
      <c r="G4" s="25">
        <v>160</v>
      </c>
    </row>
    <row r="5" spans="1:7" x14ac:dyDescent="0.2">
      <c r="A5" s="71"/>
      <c r="B5" s="86" t="s">
        <v>1575</v>
      </c>
      <c r="C5" s="133"/>
      <c r="D5" s="45" t="s">
        <v>1576</v>
      </c>
      <c r="E5" s="689">
        <v>206.20000000000002</v>
      </c>
      <c r="F5" s="689">
        <v>185.60000000000002</v>
      </c>
      <c r="G5" s="25">
        <v>167</v>
      </c>
    </row>
    <row r="6" spans="1:7" x14ac:dyDescent="0.2">
      <c r="A6" s="71"/>
      <c r="B6" s="86" t="s">
        <v>1577</v>
      </c>
      <c r="C6" s="133"/>
      <c r="D6" s="45" t="s">
        <v>1578</v>
      </c>
      <c r="E6" s="689">
        <v>209.9</v>
      </c>
      <c r="F6" s="689">
        <v>188.9</v>
      </c>
      <c r="G6" s="25">
        <v>170</v>
      </c>
    </row>
    <row r="7" spans="1:7" x14ac:dyDescent="0.2">
      <c r="A7" s="71"/>
      <c r="B7" s="86" t="s">
        <v>1579</v>
      </c>
      <c r="C7" s="133"/>
      <c r="D7" s="45" t="s">
        <v>1580</v>
      </c>
      <c r="E7" s="689">
        <v>216</v>
      </c>
      <c r="F7" s="689">
        <v>194.4</v>
      </c>
      <c r="G7" s="25">
        <v>175</v>
      </c>
    </row>
    <row r="8" spans="1:7" x14ac:dyDescent="0.2">
      <c r="A8" s="71"/>
      <c r="B8" s="86" t="s">
        <v>1581</v>
      </c>
      <c r="C8" s="133"/>
      <c r="D8" s="45" t="s">
        <v>1582</v>
      </c>
      <c r="E8" s="689">
        <v>187.70000000000002</v>
      </c>
      <c r="F8" s="689">
        <v>168.9</v>
      </c>
      <c r="G8" s="25">
        <v>152</v>
      </c>
    </row>
    <row r="9" spans="1:7" x14ac:dyDescent="0.2">
      <c r="A9" s="71"/>
      <c r="B9" s="86" t="s">
        <v>1583</v>
      </c>
      <c r="C9" s="133"/>
      <c r="D9" s="45" t="s">
        <v>1584</v>
      </c>
      <c r="E9" s="689">
        <v>193.8</v>
      </c>
      <c r="F9" s="689">
        <v>174.4</v>
      </c>
      <c r="G9" s="25">
        <v>157</v>
      </c>
    </row>
    <row r="10" spans="1:7" x14ac:dyDescent="0.2">
      <c r="A10" s="71"/>
      <c r="B10" s="86" t="s">
        <v>1585</v>
      </c>
      <c r="C10" s="133"/>
      <c r="D10" s="45" t="s">
        <v>1586</v>
      </c>
      <c r="E10" s="689">
        <v>197.60000000000002</v>
      </c>
      <c r="F10" s="689">
        <v>177.8</v>
      </c>
      <c r="G10" s="25">
        <v>160</v>
      </c>
    </row>
    <row r="11" spans="1:7" x14ac:dyDescent="0.2">
      <c r="A11" s="71"/>
      <c r="B11" s="86" t="s">
        <v>1587</v>
      </c>
      <c r="C11" s="133"/>
      <c r="D11" s="45" t="s">
        <v>1588</v>
      </c>
      <c r="E11" s="689">
        <v>206.20000000000002</v>
      </c>
      <c r="F11" s="689">
        <v>185.60000000000002</v>
      </c>
      <c r="G11" s="25">
        <v>167</v>
      </c>
    </row>
    <row r="12" spans="1:7" x14ac:dyDescent="0.2">
      <c r="A12" s="71"/>
      <c r="B12" s="86" t="s">
        <v>1589</v>
      </c>
      <c r="C12" s="133"/>
      <c r="D12" s="45" t="s">
        <v>1590</v>
      </c>
      <c r="E12" s="689">
        <v>209.9</v>
      </c>
      <c r="F12" s="689">
        <v>188.9</v>
      </c>
      <c r="G12" s="25">
        <v>170</v>
      </c>
    </row>
    <row r="13" spans="1:7" x14ac:dyDescent="0.2">
      <c r="A13" s="71"/>
      <c r="B13" s="86" t="s">
        <v>1591</v>
      </c>
      <c r="C13" s="133"/>
      <c r="D13" s="45" t="s">
        <v>1592</v>
      </c>
      <c r="E13" s="689">
        <v>216</v>
      </c>
      <c r="F13" s="689">
        <v>194.4</v>
      </c>
      <c r="G13" s="25">
        <v>175</v>
      </c>
    </row>
    <row r="14" spans="1:7" x14ac:dyDescent="0.2">
      <c r="A14" s="64"/>
      <c r="B14" s="134" t="s">
        <v>154</v>
      </c>
      <c r="C14" s="62" t="s">
        <v>138</v>
      </c>
      <c r="D14" s="145" t="s">
        <v>155</v>
      </c>
      <c r="E14" s="66"/>
      <c r="F14" s="36" t="s">
        <v>156</v>
      </c>
      <c r="G14" s="37"/>
    </row>
    <row r="15" spans="1:7" x14ac:dyDescent="0.2">
      <c r="A15" s="64"/>
      <c r="B15" s="47" t="s">
        <v>1593</v>
      </c>
      <c r="C15" s="48"/>
      <c r="D15" s="47" t="s">
        <v>158</v>
      </c>
      <c r="E15" s="49"/>
      <c r="F15" s="50">
        <v>25</v>
      </c>
      <c r="G15" s="24"/>
    </row>
    <row r="16" spans="1:7" x14ac:dyDescent="0.2">
      <c r="A16" s="64"/>
      <c r="B16" s="47" t="s">
        <v>161</v>
      </c>
      <c r="C16" s="48"/>
      <c r="D16" s="45" t="s">
        <v>202</v>
      </c>
      <c r="E16" s="49"/>
      <c r="F16" s="50">
        <v>22</v>
      </c>
      <c r="G16" s="24"/>
    </row>
    <row r="17" spans="1:7" x14ac:dyDescent="0.2">
      <c r="A17" s="64"/>
      <c r="B17" s="47" t="s">
        <v>167</v>
      </c>
      <c r="C17" s="48"/>
      <c r="D17" s="45" t="s">
        <v>927</v>
      </c>
      <c r="E17" s="80"/>
      <c r="F17" s="93" t="s">
        <v>169</v>
      </c>
      <c r="G17" s="129"/>
    </row>
    <row r="18" spans="1:7" x14ac:dyDescent="0.2">
      <c r="A18" s="64"/>
      <c r="B18" s="47" t="s">
        <v>176</v>
      </c>
      <c r="C18" s="48"/>
      <c r="D18" s="45" t="s">
        <v>177</v>
      </c>
      <c r="E18" s="49"/>
      <c r="F18" s="50">
        <v>18</v>
      </c>
      <c r="G18" s="24"/>
    </row>
    <row r="19" spans="1:7" x14ac:dyDescent="0.2">
      <c r="A19" s="64"/>
      <c r="B19" s="47" t="s">
        <v>485</v>
      </c>
      <c r="C19" s="48"/>
      <c r="D19" s="45" t="s">
        <v>1594</v>
      </c>
      <c r="E19" s="933"/>
      <c r="F19" s="50" t="s">
        <v>1595</v>
      </c>
      <c r="G19" s="934"/>
    </row>
    <row r="20" spans="1:7" s="43" customFormat="1" ht="16" customHeight="1" x14ac:dyDescent="0.2">
      <c r="A20" s="64"/>
      <c r="B20" s="411" t="s">
        <v>178</v>
      </c>
      <c r="C20" s="388" t="s">
        <v>138</v>
      </c>
      <c r="D20" s="422" t="s">
        <v>155</v>
      </c>
      <c r="E20" s="383">
        <v>0.15</v>
      </c>
      <c r="F20" s="383">
        <v>0.1</v>
      </c>
      <c r="G20" s="383">
        <v>0.05</v>
      </c>
    </row>
    <row r="21" spans="1:7" s="43" customFormat="1" x14ac:dyDescent="0.2">
      <c r="A21" s="92"/>
      <c r="B21" s="365" t="s">
        <v>183</v>
      </c>
      <c r="C21" s="366">
        <v>600100176</v>
      </c>
      <c r="D21" s="315" t="s">
        <v>745</v>
      </c>
      <c r="E21" s="301">
        <v>22.200000000000003</v>
      </c>
      <c r="F21" s="301">
        <v>20</v>
      </c>
      <c r="G21" s="830">
        <v>18</v>
      </c>
    </row>
    <row r="22" spans="1:7" s="43" customFormat="1" x14ac:dyDescent="0.2">
      <c r="A22" s="92"/>
      <c r="B22" s="365" t="s">
        <v>360</v>
      </c>
      <c r="C22" s="366">
        <v>600100179</v>
      </c>
      <c r="D22" s="315" t="s">
        <v>747</v>
      </c>
      <c r="E22" s="301">
        <v>29.700000000000003</v>
      </c>
      <c r="F22" s="301">
        <v>26.700000000000003</v>
      </c>
      <c r="G22" s="830">
        <v>24</v>
      </c>
    </row>
    <row r="23" spans="1:7" s="43" customFormat="1" x14ac:dyDescent="0.2">
      <c r="A23" s="92"/>
      <c r="B23" s="365" t="s">
        <v>364</v>
      </c>
      <c r="C23" s="366">
        <v>600100187</v>
      </c>
      <c r="D23" s="315" t="s">
        <v>1596</v>
      </c>
      <c r="E23" s="301">
        <v>49.300000000000004</v>
      </c>
      <c r="F23" s="301">
        <v>44.400000000000006</v>
      </c>
      <c r="G23" s="830">
        <v>40</v>
      </c>
    </row>
    <row r="24" spans="1:7" ht="24" x14ac:dyDescent="0.2">
      <c r="A24" s="64"/>
      <c r="B24" s="412" t="str">
        <f>[1]Accessories!B301</f>
        <v>WG 14.5DX12.5LX6.5W WHT</v>
      </c>
      <c r="C24" s="215" t="str">
        <f>[1]Accessories!C301</f>
        <v>300400015-001</v>
      </c>
      <c r="D24" s="424" t="str">
        <f>[1]Accessories!D301</f>
        <v>wireguard, 14.5"D X 12.5"L X 6.5"W, white (STX ceiling, WLX ceiling, WLX end mount, VE end mount, STX end mount, FMPL ceiling/ end, PXA ceiling, EPX end)</v>
      </c>
      <c r="E24" s="689">
        <v>79</v>
      </c>
      <c r="F24" s="689">
        <v>71.100000000000009</v>
      </c>
      <c r="G24" s="25">
        <f>[1]Accessories!G301</f>
        <v>64</v>
      </c>
    </row>
    <row r="25" spans="1:7" x14ac:dyDescent="0.2">
      <c r="A25" s="71"/>
      <c r="B25" s="55"/>
      <c r="C25" s="72"/>
      <c r="D25" s="73"/>
      <c r="E25" s="56"/>
      <c r="F25" s="56"/>
      <c r="G25" s="107"/>
    </row>
    <row r="26" spans="1:7" x14ac:dyDescent="0.2">
      <c r="A26" s="67" t="s">
        <v>188</v>
      </c>
      <c r="B26" s="55"/>
      <c r="C26" s="72"/>
      <c r="D26" s="73"/>
      <c r="E26" s="56"/>
      <c r="F26" s="56"/>
      <c r="G26" s="56"/>
    </row>
    <row r="27" spans="1:7" x14ac:dyDescent="0.2">
      <c r="A27" s="67" t="s">
        <v>276</v>
      </c>
      <c r="B27" s="15"/>
      <c r="C27" s="15"/>
      <c r="D27" s="15"/>
      <c r="E27" s="15"/>
      <c r="F27" s="15"/>
      <c r="G27" s="15"/>
    </row>
    <row r="28" spans="1:7" x14ac:dyDescent="0.2">
      <c r="A28" s="15"/>
      <c r="B28" s="15"/>
      <c r="C28" s="15"/>
      <c r="D28" s="15"/>
      <c r="E28" s="15"/>
      <c r="F28" s="15"/>
      <c r="G28" s="15"/>
    </row>
    <row r="29" spans="1:7" x14ac:dyDescent="0.2">
      <c r="A29" s="15"/>
      <c r="B29" s="15"/>
      <c r="C29" s="15"/>
      <c r="D29" s="15"/>
      <c r="E29" s="15"/>
      <c r="F29" s="15"/>
      <c r="G29" s="15"/>
    </row>
    <row r="30" spans="1:7" x14ac:dyDescent="0.2">
      <c r="A30" s="15"/>
      <c r="B30" s="15"/>
      <c r="C30" s="15"/>
      <c r="D30" s="15"/>
      <c r="E30" s="15"/>
      <c r="F30" s="15"/>
      <c r="G30" s="15"/>
    </row>
  </sheetData>
  <sortState xmlns:xlrd2="http://schemas.microsoft.com/office/spreadsheetml/2017/richdata2" ref="B15:G19">
    <sortCondition ref="B15:B19"/>
  </sortState>
  <hyperlinks>
    <hyperlink ref="A27" location="Index!A1" display="Return to Index" xr:uid="{7BD3EF27-A214-A54E-AD24-EBBB863DD186}"/>
    <hyperlink ref="A26" r:id="rId1" xr:uid="{66FA81E6-5801-D44D-825E-71EFAD10708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879D-52B1-E948-8393-E243D8BE497F}">
  <sheetPr>
    <tabColor rgb="FF00B0F0"/>
  </sheetPr>
  <dimension ref="A1:G77"/>
  <sheetViews>
    <sheetView topLeftCell="A60" zoomScale="200" workbookViewId="0">
      <selection activeCell="B79" sqref="B79"/>
    </sheetView>
  </sheetViews>
  <sheetFormatPr baseColWidth="10" defaultColWidth="11" defaultRowHeight="16" x14ac:dyDescent="0.2"/>
  <cols>
    <col min="1" max="1" width="8.6640625" customWidth="1"/>
    <col min="2" max="2" width="17.83203125" customWidth="1"/>
    <col min="3" max="3" width="11.83203125" customWidth="1"/>
    <col min="4" max="4" width="44.5" style="131" customWidth="1"/>
    <col min="5" max="5" width="10" customWidth="1"/>
    <col min="6" max="6" width="10.33203125" customWidth="1"/>
    <col min="7" max="7" width="10.1640625" customWidth="1"/>
  </cols>
  <sheetData>
    <row r="1" spans="1:7" ht="28" customHeight="1" x14ac:dyDescent="0.2">
      <c r="A1" s="427" t="s">
        <v>1597</v>
      </c>
      <c r="B1" s="427"/>
      <c r="C1" s="427"/>
      <c r="D1" s="427"/>
      <c r="E1" s="427"/>
      <c r="F1" s="427"/>
      <c r="G1" s="427"/>
    </row>
    <row r="2" spans="1:7" ht="26.25" customHeight="1" x14ac:dyDescent="0.2">
      <c r="A2" s="453" t="s">
        <v>1598</v>
      </c>
      <c r="B2" s="425" t="s">
        <v>137</v>
      </c>
      <c r="C2" s="425" t="s">
        <v>138</v>
      </c>
      <c r="D2" s="442" t="s">
        <v>1599</v>
      </c>
      <c r="E2" s="426">
        <v>0.15</v>
      </c>
      <c r="F2" s="426">
        <v>0.1</v>
      </c>
      <c r="G2" s="426">
        <v>0.05</v>
      </c>
    </row>
    <row r="3" spans="1:7" x14ac:dyDescent="0.2">
      <c r="A3" s="64"/>
      <c r="B3" s="1355" t="s">
        <v>140</v>
      </c>
      <c r="C3" s="1356"/>
      <c r="D3" s="1356"/>
      <c r="E3" s="1356"/>
      <c r="F3" s="1356"/>
      <c r="G3" s="1357"/>
    </row>
    <row r="4" spans="1:7" x14ac:dyDescent="0.2">
      <c r="A4" s="64"/>
      <c r="B4" s="47" t="s">
        <v>1600</v>
      </c>
      <c r="C4" s="48" t="s">
        <v>1601</v>
      </c>
      <c r="D4" s="45" t="s">
        <v>1602</v>
      </c>
      <c r="E4" s="382">
        <v>107.4</v>
      </c>
      <c r="F4" s="382">
        <v>96.7</v>
      </c>
      <c r="G4" s="25">
        <v>87</v>
      </c>
    </row>
    <row r="5" spans="1:7" x14ac:dyDescent="0.2">
      <c r="A5" s="64"/>
      <c r="B5" s="47" t="s">
        <v>1603</v>
      </c>
      <c r="C5" s="48" t="s">
        <v>1604</v>
      </c>
      <c r="D5" s="45" t="s">
        <v>1605</v>
      </c>
      <c r="E5" s="382">
        <v>114.80000000000001</v>
      </c>
      <c r="F5" s="382">
        <v>103.30000000000001</v>
      </c>
      <c r="G5" s="25">
        <v>93</v>
      </c>
    </row>
    <row r="6" spans="1:7" x14ac:dyDescent="0.2">
      <c r="A6" s="88"/>
      <c r="B6" s="47" t="s">
        <v>1606</v>
      </c>
      <c r="C6" s="48" t="s">
        <v>1607</v>
      </c>
      <c r="D6" s="45" t="s">
        <v>1608</v>
      </c>
      <c r="E6" s="382">
        <v>129.70000000000002</v>
      </c>
      <c r="F6" s="382">
        <v>116.7</v>
      </c>
      <c r="G6" s="25">
        <v>105</v>
      </c>
    </row>
    <row r="7" spans="1:7" x14ac:dyDescent="0.2">
      <c r="A7" s="64"/>
      <c r="B7" s="47" t="s">
        <v>1609</v>
      </c>
      <c r="C7" s="48" t="s">
        <v>1610</v>
      </c>
      <c r="D7" s="45" t="s">
        <v>1611</v>
      </c>
      <c r="E7" s="382">
        <v>107.4</v>
      </c>
      <c r="F7" s="382">
        <v>96.7</v>
      </c>
      <c r="G7" s="25">
        <v>87</v>
      </c>
    </row>
    <row r="8" spans="1:7" x14ac:dyDescent="0.2">
      <c r="A8" s="64"/>
      <c r="B8" s="47" t="s">
        <v>1612</v>
      </c>
      <c r="C8" s="48" t="s">
        <v>1613</v>
      </c>
      <c r="D8" s="45" t="s">
        <v>1614</v>
      </c>
      <c r="E8" s="382">
        <v>114.80000000000001</v>
      </c>
      <c r="F8" s="382">
        <v>103.30000000000001</v>
      </c>
      <c r="G8" s="25">
        <v>93</v>
      </c>
    </row>
    <row r="9" spans="1:7" x14ac:dyDescent="0.2">
      <c r="A9" s="64"/>
      <c r="B9" s="47" t="s">
        <v>1615</v>
      </c>
      <c r="C9" s="48" t="s">
        <v>1616</v>
      </c>
      <c r="D9" s="45" t="s">
        <v>1617</v>
      </c>
      <c r="E9" s="382">
        <v>129.70000000000002</v>
      </c>
      <c r="F9" s="382">
        <v>116.7</v>
      </c>
      <c r="G9" s="25">
        <v>105</v>
      </c>
    </row>
    <row r="10" spans="1:7" x14ac:dyDescent="0.2">
      <c r="A10" s="64"/>
      <c r="B10" s="1361" t="s">
        <v>147</v>
      </c>
      <c r="C10" s="1362"/>
      <c r="D10" s="1362"/>
      <c r="E10" s="1362"/>
      <c r="F10" s="1362"/>
      <c r="G10" s="1363"/>
    </row>
    <row r="11" spans="1:7" x14ac:dyDescent="0.2">
      <c r="A11" s="64"/>
      <c r="B11" s="47" t="s">
        <v>1618</v>
      </c>
      <c r="C11" s="48" t="s">
        <v>1619</v>
      </c>
      <c r="D11" s="45" t="s">
        <v>1620</v>
      </c>
      <c r="E11" s="382">
        <v>122.2</v>
      </c>
      <c r="F11" s="382">
        <v>110</v>
      </c>
      <c r="G11" s="25">
        <v>99</v>
      </c>
    </row>
    <row r="12" spans="1:7" x14ac:dyDescent="0.2">
      <c r="A12" s="64"/>
      <c r="B12" s="47" t="s">
        <v>1621</v>
      </c>
      <c r="C12" s="48" t="s">
        <v>1622</v>
      </c>
      <c r="D12" s="45" t="s">
        <v>1623</v>
      </c>
      <c r="E12" s="382">
        <v>129.70000000000002</v>
      </c>
      <c r="F12" s="382">
        <v>116.7</v>
      </c>
      <c r="G12" s="25">
        <v>105</v>
      </c>
    </row>
    <row r="13" spans="1:7" x14ac:dyDescent="0.2">
      <c r="A13" s="64"/>
      <c r="B13" s="47" t="s">
        <v>1624</v>
      </c>
      <c r="C13" s="48" t="s">
        <v>1625</v>
      </c>
      <c r="D13" s="45" t="s">
        <v>1626</v>
      </c>
      <c r="E13" s="382">
        <v>144.4</v>
      </c>
      <c r="F13" s="382">
        <v>130</v>
      </c>
      <c r="G13" s="25">
        <v>117</v>
      </c>
    </row>
    <row r="14" spans="1:7" x14ac:dyDescent="0.2">
      <c r="A14" s="64"/>
      <c r="B14" s="47" t="s">
        <v>1627</v>
      </c>
      <c r="C14" s="48" t="s">
        <v>1628</v>
      </c>
      <c r="D14" s="45" t="s">
        <v>1629</v>
      </c>
      <c r="E14" s="382">
        <v>122.2</v>
      </c>
      <c r="F14" s="382">
        <v>110</v>
      </c>
      <c r="G14" s="25">
        <v>99</v>
      </c>
    </row>
    <row r="15" spans="1:7" x14ac:dyDescent="0.2">
      <c r="A15" s="64"/>
      <c r="B15" s="47" t="s">
        <v>1630</v>
      </c>
      <c r="C15" s="48" t="s">
        <v>1631</v>
      </c>
      <c r="D15" s="45" t="s">
        <v>1632</v>
      </c>
      <c r="E15" s="382">
        <v>129.70000000000002</v>
      </c>
      <c r="F15" s="382">
        <v>116.7</v>
      </c>
      <c r="G15" s="25">
        <v>105</v>
      </c>
    </row>
    <row r="16" spans="1:7" x14ac:dyDescent="0.2">
      <c r="A16" s="64"/>
      <c r="B16" s="47" t="s">
        <v>1633</v>
      </c>
      <c r="C16" s="48" t="s">
        <v>1634</v>
      </c>
      <c r="D16" s="45" t="s">
        <v>1635</v>
      </c>
      <c r="E16" s="382">
        <v>144.4</v>
      </c>
      <c r="F16" s="382">
        <v>130</v>
      </c>
      <c r="G16" s="25">
        <v>117</v>
      </c>
    </row>
    <row r="17" spans="1:7" x14ac:dyDescent="0.2">
      <c r="A17" s="64"/>
      <c r="B17" s="65" t="s">
        <v>154</v>
      </c>
      <c r="C17" s="62"/>
      <c r="D17" s="145" t="s">
        <v>155</v>
      </c>
      <c r="E17" s="66"/>
      <c r="F17" s="36" t="s">
        <v>156</v>
      </c>
      <c r="G17" s="36"/>
    </row>
    <row r="18" spans="1:7" x14ac:dyDescent="0.2">
      <c r="A18" s="64" t="s">
        <v>135</v>
      </c>
      <c r="B18" s="47" t="s">
        <v>157</v>
      </c>
      <c r="C18" s="48"/>
      <c r="D18" s="45" t="s">
        <v>158</v>
      </c>
      <c r="E18" s="49"/>
      <c r="F18" s="50">
        <v>25</v>
      </c>
      <c r="G18" s="24"/>
    </row>
    <row r="19" spans="1:7" x14ac:dyDescent="0.2">
      <c r="A19" s="64" t="s">
        <v>135</v>
      </c>
      <c r="B19" s="47" t="s">
        <v>159</v>
      </c>
      <c r="C19" s="48"/>
      <c r="D19" s="45" t="s">
        <v>160</v>
      </c>
      <c r="E19" s="49"/>
      <c r="F19" s="50">
        <v>46</v>
      </c>
      <c r="G19" s="24"/>
    </row>
    <row r="20" spans="1:7" x14ac:dyDescent="0.2">
      <c r="A20" s="64" t="s">
        <v>135</v>
      </c>
      <c r="B20" s="47" t="s">
        <v>1636</v>
      </c>
      <c r="C20" s="48"/>
      <c r="D20" s="45" t="s">
        <v>1637</v>
      </c>
      <c r="E20" s="49"/>
      <c r="F20" s="50">
        <v>35</v>
      </c>
      <c r="G20" s="24"/>
    </row>
    <row r="21" spans="1:7" x14ac:dyDescent="0.2">
      <c r="A21" s="64"/>
      <c r="B21" s="47" t="s">
        <v>161</v>
      </c>
      <c r="C21" s="48"/>
      <c r="D21" s="45" t="s">
        <v>202</v>
      </c>
      <c r="E21" s="49"/>
      <c r="F21" s="50">
        <v>16.5</v>
      </c>
      <c r="G21" s="24"/>
    </row>
    <row r="22" spans="1:7" x14ac:dyDescent="0.2">
      <c r="A22" s="64"/>
      <c r="B22" s="47" t="s">
        <v>1638</v>
      </c>
      <c r="C22" s="48"/>
      <c r="D22" s="45" t="s">
        <v>1639</v>
      </c>
      <c r="E22" s="49"/>
      <c r="F22" s="50">
        <v>17</v>
      </c>
      <c r="G22" s="24"/>
    </row>
    <row r="23" spans="1:7" x14ac:dyDescent="0.2">
      <c r="A23" s="64"/>
      <c r="B23" s="47" t="s">
        <v>1355</v>
      </c>
      <c r="C23" s="48"/>
      <c r="D23" s="45" t="s">
        <v>168</v>
      </c>
      <c r="E23" s="49"/>
      <c r="F23" s="50" t="s">
        <v>169</v>
      </c>
      <c r="G23" s="94"/>
    </row>
    <row r="24" spans="1:7" x14ac:dyDescent="0.2">
      <c r="A24" s="64" t="s">
        <v>135</v>
      </c>
      <c r="B24" s="47" t="s">
        <v>1640</v>
      </c>
      <c r="C24" s="48"/>
      <c r="D24" s="45" t="s">
        <v>1641</v>
      </c>
      <c r="E24" s="49"/>
      <c r="F24" s="50" t="s">
        <v>169</v>
      </c>
      <c r="G24" s="94"/>
    </row>
    <row r="25" spans="1:7" x14ac:dyDescent="0.2">
      <c r="A25" s="64"/>
      <c r="B25" s="47" t="s">
        <v>355</v>
      </c>
      <c r="C25" s="48"/>
      <c r="D25" s="45" t="s">
        <v>1642</v>
      </c>
      <c r="E25" s="49"/>
      <c r="F25" s="50" t="s">
        <v>169</v>
      </c>
      <c r="G25" s="94"/>
    </row>
    <row r="26" spans="1:7" x14ac:dyDescent="0.2">
      <c r="A26" s="64"/>
      <c r="B26" s="47" t="s">
        <v>176</v>
      </c>
      <c r="C26" s="48"/>
      <c r="D26" s="45" t="s">
        <v>177</v>
      </c>
      <c r="E26" s="49"/>
      <c r="F26" s="508">
        <v>18</v>
      </c>
      <c r="G26" s="891"/>
    </row>
    <row r="27" spans="1:7" x14ac:dyDescent="0.2">
      <c r="A27" s="64"/>
      <c r="B27" s="47" t="s">
        <v>356</v>
      </c>
      <c r="C27" s="48"/>
      <c r="D27" s="45" t="s">
        <v>357</v>
      </c>
      <c r="E27" s="49"/>
      <c r="F27" s="508">
        <v>15</v>
      </c>
      <c r="G27" s="24"/>
    </row>
    <row r="28" spans="1:7" x14ac:dyDescent="0.2">
      <c r="A28" s="64"/>
      <c r="B28" s="47" t="s">
        <v>1643</v>
      </c>
      <c r="C28" s="48"/>
      <c r="D28" s="45" t="s">
        <v>1644</v>
      </c>
      <c r="E28" s="49"/>
      <c r="F28" s="50">
        <v>15</v>
      </c>
      <c r="G28" s="108"/>
    </row>
    <row r="29" spans="1:7" s="43" customFormat="1" ht="15.75" customHeight="1" x14ac:dyDescent="0.2">
      <c r="A29" s="71"/>
      <c r="B29" s="812" t="s">
        <v>178</v>
      </c>
      <c r="C29" s="813" t="s">
        <v>138</v>
      </c>
      <c r="D29" s="814" t="s">
        <v>155</v>
      </c>
      <c r="E29" s="383">
        <v>0.15</v>
      </c>
      <c r="F29" s="383">
        <v>0.1</v>
      </c>
      <c r="G29" s="383">
        <v>0.05</v>
      </c>
    </row>
    <row r="30" spans="1:7" s="43" customFormat="1" x14ac:dyDescent="0.2">
      <c r="A30" s="92"/>
      <c r="B30" s="365" t="s">
        <v>179</v>
      </c>
      <c r="C30" s="366">
        <v>600100189</v>
      </c>
      <c r="D30" s="315" t="s">
        <v>180</v>
      </c>
      <c r="E30" s="301">
        <v>22.200000000000003</v>
      </c>
      <c r="F30" s="301">
        <v>20</v>
      </c>
      <c r="G30" s="819">
        <v>18</v>
      </c>
    </row>
    <row r="31" spans="1:7" s="43" customFormat="1" x14ac:dyDescent="0.2">
      <c r="A31" s="92"/>
      <c r="B31" s="365" t="s">
        <v>181</v>
      </c>
      <c r="C31" s="366"/>
      <c r="D31" s="315" t="s">
        <v>182</v>
      </c>
      <c r="E31" s="301">
        <v>55.6</v>
      </c>
      <c r="F31" s="301">
        <v>50</v>
      </c>
      <c r="G31" s="589">
        <v>45</v>
      </c>
    </row>
    <row r="32" spans="1:7" s="43" customFormat="1" x14ac:dyDescent="0.2">
      <c r="A32" s="92"/>
      <c r="B32" s="365" t="s">
        <v>183</v>
      </c>
      <c r="C32" s="366">
        <v>600100176</v>
      </c>
      <c r="D32" s="315" t="s">
        <v>184</v>
      </c>
      <c r="E32" s="301">
        <v>22.200000000000003</v>
      </c>
      <c r="F32" s="301">
        <v>20</v>
      </c>
      <c r="G32" s="883">
        <v>18</v>
      </c>
    </row>
    <row r="33" spans="1:7" ht="21" customHeight="1" x14ac:dyDescent="0.2">
      <c r="A33" s="327" t="s">
        <v>188</v>
      </c>
      <c r="B33" s="429"/>
      <c r="C33" s="429"/>
      <c r="D33" s="429"/>
      <c r="E33" s="429"/>
      <c r="F33" s="429"/>
      <c r="G33" s="434"/>
    </row>
    <row r="34" spans="1:7" ht="27.75" customHeight="1" x14ac:dyDescent="0.2">
      <c r="A34" s="423" t="s">
        <v>1645</v>
      </c>
      <c r="B34" s="388" t="s">
        <v>137</v>
      </c>
      <c r="C34" s="388" t="s">
        <v>138</v>
      </c>
      <c r="D34" s="422" t="s">
        <v>1646</v>
      </c>
      <c r="E34" s="383">
        <v>0.15</v>
      </c>
      <c r="F34" s="383">
        <v>0.1</v>
      </c>
      <c r="G34" s="383">
        <v>0.05</v>
      </c>
    </row>
    <row r="35" spans="1:7" ht="24" customHeight="1" x14ac:dyDescent="0.2">
      <c r="A35" s="64"/>
      <c r="B35" s="412" t="s">
        <v>1647</v>
      </c>
      <c r="C35" s="215">
        <v>100100677</v>
      </c>
      <c r="D35" s="424" t="s">
        <v>1648</v>
      </c>
      <c r="E35" s="163">
        <v>167.3</v>
      </c>
      <c r="F35" s="163">
        <v>150.6</v>
      </c>
      <c r="G35" s="30">
        <v>135.5</v>
      </c>
    </row>
    <row r="36" spans="1:7" ht="24" customHeight="1" x14ac:dyDescent="0.2">
      <c r="A36" s="64"/>
      <c r="B36" s="47" t="s">
        <v>1649</v>
      </c>
      <c r="C36" s="48">
        <v>100100678</v>
      </c>
      <c r="D36" s="45" t="s">
        <v>1650</v>
      </c>
      <c r="E36" s="382">
        <v>186.4</v>
      </c>
      <c r="F36" s="382">
        <v>167.8</v>
      </c>
      <c r="G36" s="25">
        <v>151</v>
      </c>
    </row>
    <row r="37" spans="1:7" ht="24" customHeight="1" x14ac:dyDescent="0.2">
      <c r="A37" s="64"/>
      <c r="B37" s="47" t="s">
        <v>1651</v>
      </c>
      <c r="C37" s="48">
        <v>100100679</v>
      </c>
      <c r="D37" s="45" t="s">
        <v>1652</v>
      </c>
      <c r="E37" s="382">
        <v>201.20000000000002</v>
      </c>
      <c r="F37" s="382">
        <v>181.10000000000002</v>
      </c>
      <c r="G37" s="25">
        <v>163</v>
      </c>
    </row>
    <row r="38" spans="1:7" ht="24" customHeight="1" x14ac:dyDescent="0.2">
      <c r="A38" s="64"/>
      <c r="B38" s="47" t="s">
        <v>1653</v>
      </c>
      <c r="C38" s="48">
        <v>100100680</v>
      </c>
      <c r="D38" s="45" t="s">
        <v>1654</v>
      </c>
      <c r="E38" s="382">
        <v>167.3</v>
      </c>
      <c r="F38" s="382">
        <v>150.6</v>
      </c>
      <c r="G38" s="685">
        <f>G35</f>
        <v>135.5</v>
      </c>
    </row>
    <row r="39" spans="1:7" ht="24" customHeight="1" x14ac:dyDescent="0.2">
      <c r="A39" s="64"/>
      <c r="B39" s="47" t="s">
        <v>1655</v>
      </c>
      <c r="C39" s="48">
        <v>100100681</v>
      </c>
      <c r="D39" s="45" t="s">
        <v>1656</v>
      </c>
      <c r="E39" s="382">
        <v>186.4</v>
      </c>
      <c r="F39" s="382">
        <v>167.8</v>
      </c>
      <c r="G39" s="685">
        <f t="shared" ref="G39:G40" si="0">G36</f>
        <v>151</v>
      </c>
    </row>
    <row r="40" spans="1:7" ht="24" customHeight="1" x14ac:dyDescent="0.2">
      <c r="A40" s="64"/>
      <c r="B40" s="47" t="s">
        <v>1657</v>
      </c>
      <c r="C40" s="48">
        <v>100100682</v>
      </c>
      <c r="D40" s="45" t="s">
        <v>1658</v>
      </c>
      <c r="E40" s="382">
        <v>201.20000000000002</v>
      </c>
      <c r="F40" s="382">
        <v>181.10000000000002</v>
      </c>
      <c r="G40" s="685">
        <f t="shared" si="0"/>
        <v>163</v>
      </c>
    </row>
    <row r="41" spans="1:7" ht="24" customHeight="1" x14ac:dyDescent="0.2">
      <c r="A41" s="64"/>
      <c r="B41" s="47" t="s">
        <v>1659</v>
      </c>
      <c r="C41" s="48">
        <v>100100683</v>
      </c>
      <c r="D41" s="45" t="s">
        <v>1660</v>
      </c>
      <c r="E41" s="382">
        <v>167.3</v>
      </c>
      <c r="F41" s="382">
        <v>150.6</v>
      </c>
      <c r="G41" s="685">
        <f>G35</f>
        <v>135.5</v>
      </c>
    </row>
    <row r="42" spans="1:7" ht="24" customHeight="1" x14ac:dyDescent="0.2">
      <c r="A42" s="64"/>
      <c r="B42" s="47" t="s">
        <v>1661</v>
      </c>
      <c r="C42" s="48">
        <v>100100684</v>
      </c>
      <c r="D42" s="45" t="s">
        <v>1662</v>
      </c>
      <c r="E42" s="382">
        <v>186.4</v>
      </c>
      <c r="F42" s="382">
        <v>167.8</v>
      </c>
      <c r="G42" s="685">
        <f t="shared" ref="G42:G43" si="1">G36</f>
        <v>151</v>
      </c>
    </row>
    <row r="43" spans="1:7" ht="24" customHeight="1" x14ac:dyDescent="0.2">
      <c r="A43" s="64"/>
      <c r="B43" s="47" t="s">
        <v>1663</v>
      </c>
      <c r="C43" s="48">
        <v>100100685</v>
      </c>
      <c r="D43" s="45" t="s">
        <v>1664</v>
      </c>
      <c r="E43" s="382">
        <v>201.20000000000002</v>
      </c>
      <c r="F43" s="382">
        <v>181.10000000000002</v>
      </c>
      <c r="G43" s="685">
        <f t="shared" si="1"/>
        <v>163</v>
      </c>
    </row>
    <row r="44" spans="1:7" ht="24" customHeight="1" x14ac:dyDescent="0.2">
      <c r="A44" s="64"/>
      <c r="B44" s="47" t="s">
        <v>1665</v>
      </c>
      <c r="C44" s="48">
        <v>100100686</v>
      </c>
      <c r="D44" s="45" t="s">
        <v>1666</v>
      </c>
      <c r="E44" s="382">
        <v>167.3</v>
      </c>
      <c r="F44" s="382">
        <v>150.6</v>
      </c>
      <c r="G44" s="685">
        <f>G35</f>
        <v>135.5</v>
      </c>
    </row>
    <row r="45" spans="1:7" ht="24" customHeight="1" x14ac:dyDescent="0.2">
      <c r="A45" s="64"/>
      <c r="B45" s="47" t="s">
        <v>1667</v>
      </c>
      <c r="C45" s="48">
        <v>100100687</v>
      </c>
      <c r="D45" s="45" t="s">
        <v>1668</v>
      </c>
      <c r="E45" s="382">
        <v>186.4</v>
      </c>
      <c r="F45" s="382">
        <v>167.8</v>
      </c>
      <c r="G45" s="685">
        <f t="shared" ref="G45:G46" si="2">G36</f>
        <v>151</v>
      </c>
    </row>
    <row r="46" spans="1:7" ht="24" customHeight="1" x14ac:dyDescent="0.2">
      <c r="A46" s="64"/>
      <c r="B46" s="47" t="s">
        <v>1669</v>
      </c>
      <c r="C46" s="48">
        <v>100100688</v>
      </c>
      <c r="D46" s="45" t="s">
        <v>1670</v>
      </c>
      <c r="E46" s="382">
        <v>201.20000000000002</v>
      </c>
      <c r="F46" s="382">
        <v>181.10000000000002</v>
      </c>
      <c r="G46" s="685">
        <f t="shared" si="2"/>
        <v>163</v>
      </c>
    </row>
    <row r="47" spans="1:7" ht="24" customHeight="1" x14ac:dyDescent="0.2">
      <c r="A47" s="64"/>
      <c r="B47" s="47" t="s">
        <v>1671</v>
      </c>
      <c r="C47" s="48">
        <v>100100743</v>
      </c>
      <c r="D47" s="45" t="s">
        <v>1672</v>
      </c>
      <c r="E47" s="382">
        <v>167.3</v>
      </c>
      <c r="F47" s="382">
        <v>150.6</v>
      </c>
      <c r="G47" s="685">
        <f>G35</f>
        <v>135.5</v>
      </c>
    </row>
    <row r="48" spans="1:7" ht="24" customHeight="1" x14ac:dyDescent="0.2">
      <c r="A48" s="64"/>
      <c r="B48" s="47" t="s">
        <v>1673</v>
      </c>
      <c r="C48" s="48">
        <v>100100867</v>
      </c>
      <c r="D48" s="45" t="s">
        <v>1674</v>
      </c>
      <c r="E48" s="382">
        <v>186.4</v>
      </c>
      <c r="F48" s="382">
        <v>167.8</v>
      </c>
      <c r="G48" s="685">
        <f t="shared" ref="G48:G49" si="3">G36</f>
        <v>151</v>
      </c>
    </row>
    <row r="49" spans="1:7" ht="24" customHeight="1" x14ac:dyDescent="0.2">
      <c r="A49" s="64"/>
      <c r="B49" s="47" t="s">
        <v>1675</v>
      </c>
      <c r="C49" s="48">
        <v>100100796</v>
      </c>
      <c r="D49" s="45" t="s">
        <v>1676</v>
      </c>
      <c r="E49" s="382">
        <v>201.20000000000002</v>
      </c>
      <c r="F49" s="382">
        <v>181.10000000000002</v>
      </c>
      <c r="G49" s="685">
        <f t="shared" si="3"/>
        <v>163</v>
      </c>
    </row>
    <row r="50" spans="1:7" ht="24" customHeight="1" x14ac:dyDescent="0.2">
      <c r="A50" s="64"/>
      <c r="B50" s="47" t="s">
        <v>1677</v>
      </c>
      <c r="C50" s="48">
        <v>100100848</v>
      </c>
      <c r="D50" s="45" t="s">
        <v>1678</v>
      </c>
      <c r="E50" s="382">
        <v>167.3</v>
      </c>
      <c r="F50" s="382">
        <v>150.6</v>
      </c>
      <c r="G50" s="685">
        <f>G35</f>
        <v>135.5</v>
      </c>
    </row>
    <row r="51" spans="1:7" ht="24" customHeight="1" x14ac:dyDescent="0.2">
      <c r="A51" s="64"/>
      <c r="B51" s="47" t="s">
        <v>1679</v>
      </c>
      <c r="C51" s="48"/>
      <c r="D51" s="45" t="s">
        <v>1680</v>
      </c>
      <c r="E51" s="382">
        <v>186.4</v>
      </c>
      <c r="F51" s="382">
        <v>167.8</v>
      </c>
      <c r="G51" s="685">
        <f t="shared" ref="G51:G52" si="4">G36</f>
        <v>151</v>
      </c>
    </row>
    <row r="52" spans="1:7" ht="24" customHeight="1" x14ac:dyDescent="0.2">
      <c r="A52" s="64"/>
      <c r="B52" s="47" t="s">
        <v>1681</v>
      </c>
      <c r="C52" s="48">
        <v>100100791</v>
      </c>
      <c r="D52" s="45" t="s">
        <v>1682</v>
      </c>
      <c r="E52" s="382">
        <v>201.20000000000002</v>
      </c>
      <c r="F52" s="382">
        <v>181.10000000000002</v>
      </c>
      <c r="G52" s="685">
        <f t="shared" si="4"/>
        <v>163</v>
      </c>
    </row>
    <row r="53" spans="1:7" ht="24" customHeight="1" x14ac:dyDescent="0.2">
      <c r="A53" s="64"/>
      <c r="B53" s="47" t="s">
        <v>1683</v>
      </c>
      <c r="C53" s="48">
        <v>100100689</v>
      </c>
      <c r="D53" s="45" t="s">
        <v>1684</v>
      </c>
      <c r="E53" s="382">
        <v>182.10000000000002</v>
      </c>
      <c r="F53" s="382">
        <v>163.9</v>
      </c>
      <c r="G53" s="685">
        <f>12+G35</f>
        <v>147.5</v>
      </c>
    </row>
    <row r="54" spans="1:7" ht="24" customHeight="1" x14ac:dyDescent="0.2">
      <c r="A54" s="64"/>
      <c r="B54" s="47" t="s">
        <v>1685</v>
      </c>
      <c r="C54" s="48">
        <v>100100690</v>
      </c>
      <c r="D54" s="45" t="s">
        <v>1686</v>
      </c>
      <c r="E54" s="382">
        <v>201.20000000000002</v>
      </c>
      <c r="F54" s="382">
        <v>181.10000000000002</v>
      </c>
      <c r="G54" s="685">
        <f t="shared" ref="G54:G70" si="5">12+G36</f>
        <v>163</v>
      </c>
    </row>
    <row r="55" spans="1:7" ht="24" customHeight="1" x14ac:dyDescent="0.2">
      <c r="A55" s="64"/>
      <c r="B55" s="47" t="s">
        <v>1687</v>
      </c>
      <c r="C55" s="48">
        <v>100100691</v>
      </c>
      <c r="D55" s="45" t="s">
        <v>1688</v>
      </c>
      <c r="E55" s="382">
        <v>216</v>
      </c>
      <c r="F55" s="382">
        <v>194.4</v>
      </c>
      <c r="G55" s="685">
        <f t="shared" si="5"/>
        <v>175</v>
      </c>
    </row>
    <row r="56" spans="1:7" ht="24" customHeight="1" x14ac:dyDescent="0.2">
      <c r="A56" s="64"/>
      <c r="B56" s="47" t="s">
        <v>1689</v>
      </c>
      <c r="C56" s="48">
        <v>100100692</v>
      </c>
      <c r="D56" s="45" t="s">
        <v>1690</v>
      </c>
      <c r="E56" s="382">
        <v>182.10000000000002</v>
      </c>
      <c r="F56" s="382">
        <v>163.9</v>
      </c>
      <c r="G56" s="685">
        <f t="shared" si="5"/>
        <v>147.5</v>
      </c>
    </row>
    <row r="57" spans="1:7" ht="24" customHeight="1" x14ac:dyDescent="0.2">
      <c r="A57" s="64"/>
      <c r="B57" s="47" t="s">
        <v>1691</v>
      </c>
      <c r="C57" s="48">
        <v>100100693</v>
      </c>
      <c r="D57" s="45" t="s">
        <v>1692</v>
      </c>
      <c r="E57" s="382">
        <v>201.20000000000002</v>
      </c>
      <c r="F57" s="382">
        <v>181.10000000000002</v>
      </c>
      <c r="G57" s="685">
        <f t="shared" si="5"/>
        <v>163</v>
      </c>
    </row>
    <row r="58" spans="1:7" ht="24" customHeight="1" x14ac:dyDescent="0.2">
      <c r="A58" s="64"/>
      <c r="B58" s="47" t="s">
        <v>1693</v>
      </c>
      <c r="C58" s="48">
        <v>100100694</v>
      </c>
      <c r="D58" s="45" t="s">
        <v>1694</v>
      </c>
      <c r="E58" s="382">
        <v>216</v>
      </c>
      <c r="F58" s="382">
        <v>194.4</v>
      </c>
      <c r="G58" s="685">
        <f t="shared" si="5"/>
        <v>175</v>
      </c>
    </row>
    <row r="59" spans="1:7" ht="24" customHeight="1" x14ac:dyDescent="0.2">
      <c r="A59" s="64"/>
      <c r="B59" s="47" t="s">
        <v>1695</v>
      </c>
      <c r="C59" s="48">
        <v>100100695</v>
      </c>
      <c r="D59" s="45" t="s">
        <v>1696</v>
      </c>
      <c r="E59" s="382">
        <v>182.10000000000002</v>
      </c>
      <c r="F59" s="382">
        <v>163.9</v>
      </c>
      <c r="G59" s="685">
        <f t="shared" si="5"/>
        <v>147.5</v>
      </c>
    </row>
    <row r="60" spans="1:7" ht="24" customHeight="1" x14ac:dyDescent="0.2">
      <c r="A60" s="64"/>
      <c r="B60" s="47" t="s">
        <v>1697</v>
      </c>
      <c r="C60" s="48">
        <v>100100696</v>
      </c>
      <c r="D60" s="45" t="s">
        <v>1698</v>
      </c>
      <c r="E60" s="382">
        <v>201.20000000000002</v>
      </c>
      <c r="F60" s="382">
        <v>181.10000000000002</v>
      </c>
      <c r="G60" s="685">
        <f t="shared" si="5"/>
        <v>163</v>
      </c>
    </row>
    <row r="61" spans="1:7" ht="24" customHeight="1" x14ac:dyDescent="0.2">
      <c r="A61" s="64"/>
      <c r="B61" s="47" t="s">
        <v>1699</v>
      </c>
      <c r="C61" s="48">
        <v>100100697</v>
      </c>
      <c r="D61" s="45" t="s">
        <v>1700</v>
      </c>
      <c r="E61" s="382">
        <v>216</v>
      </c>
      <c r="F61" s="382">
        <v>194.4</v>
      </c>
      <c r="G61" s="685">
        <f t="shared" si="5"/>
        <v>175</v>
      </c>
    </row>
    <row r="62" spans="1:7" ht="24" customHeight="1" x14ac:dyDescent="0.2">
      <c r="A62" s="64"/>
      <c r="B62" s="47" t="s">
        <v>1701</v>
      </c>
      <c r="C62" s="48">
        <v>100100698</v>
      </c>
      <c r="D62" s="45" t="s">
        <v>1702</v>
      </c>
      <c r="E62" s="382">
        <v>182.10000000000002</v>
      </c>
      <c r="F62" s="382">
        <v>163.9</v>
      </c>
      <c r="G62" s="685">
        <f t="shared" si="5"/>
        <v>147.5</v>
      </c>
    </row>
    <row r="63" spans="1:7" ht="24" customHeight="1" x14ac:dyDescent="0.2">
      <c r="A63" s="64"/>
      <c r="B63" s="47" t="s">
        <v>1703</v>
      </c>
      <c r="C63" s="48">
        <v>100100699</v>
      </c>
      <c r="D63" s="45" t="s">
        <v>1704</v>
      </c>
      <c r="E63" s="382">
        <v>201.20000000000002</v>
      </c>
      <c r="F63" s="382">
        <v>181.10000000000002</v>
      </c>
      <c r="G63" s="685">
        <f t="shared" si="5"/>
        <v>163</v>
      </c>
    </row>
    <row r="64" spans="1:7" ht="24" customHeight="1" x14ac:dyDescent="0.2">
      <c r="A64" s="64"/>
      <c r="B64" s="47" t="s">
        <v>1705</v>
      </c>
      <c r="C64" s="48">
        <v>100100700</v>
      </c>
      <c r="D64" s="45" t="s">
        <v>1706</v>
      </c>
      <c r="E64" s="382">
        <v>216</v>
      </c>
      <c r="F64" s="382">
        <v>194.4</v>
      </c>
      <c r="G64" s="685">
        <f t="shared" si="5"/>
        <v>175</v>
      </c>
    </row>
    <row r="65" spans="1:7" ht="24" customHeight="1" x14ac:dyDescent="0.2">
      <c r="A65" s="64"/>
      <c r="B65" s="47" t="s">
        <v>1707</v>
      </c>
      <c r="C65" s="48">
        <v>100100816</v>
      </c>
      <c r="D65" s="45" t="s">
        <v>1708</v>
      </c>
      <c r="E65" s="382">
        <v>182.10000000000002</v>
      </c>
      <c r="F65" s="382">
        <v>163.9</v>
      </c>
      <c r="G65" s="685">
        <f t="shared" si="5"/>
        <v>147.5</v>
      </c>
    </row>
    <row r="66" spans="1:7" ht="24" customHeight="1" x14ac:dyDescent="0.2">
      <c r="A66" s="64"/>
      <c r="B66" s="47" t="s">
        <v>1709</v>
      </c>
      <c r="C66" s="48"/>
      <c r="D66" s="45" t="s">
        <v>1710</v>
      </c>
      <c r="E66" s="382">
        <v>201.20000000000002</v>
      </c>
      <c r="F66" s="382">
        <v>181.10000000000002</v>
      </c>
      <c r="G66" s="685">
        <f t="shared" si="5"/>
        <v>163</v>
      </c>
    </row>
    <row r="67" spans="1:7" ht="24" customHeight="1" x14ac:dyDescent="0.2">
      <c r="A67" s="64"/>
      <c r="B67" s="47" t="s">
        <v>1711</v>
      </c>
      <c r="C67" s="48">
        <v>100100742</v>
      </c>
      <c r="D67" s="45" t="s">
        <v>1712</v>
      </c>
      <c r="E67" s="382">
        <v>216</v>
      </c>
      <c r="F67" s="382">
        <v>194.4</v>
      </c>
      <c r="G67" s="685">
        <f t="shared" si="5"/>
        <v>175</v>
      </c>
    </row>
    <row r="68" spans="1:7" ht="24" customHeight="1" x14ac:dyDescent="0.2">
      <c r="A68" s="64"/>
      <c r="B68" s="47" t="s">
        <v>1713</v>
      </c>
      <c r="C68" s="48"/>
      <c r="D68" s="45" t="s">
        <v>1714</v>
      </c>
      <c r="E68" s="382">
        <v>182.10000000000002</v>
      </c>
      <c r="F68" s="382">
        <v>163.9</v>
      </c>
      <c r="G68" s="685">
        <f t="shared" si="5"/>
        <v>147.5</v>
      </c>
    </row>
    <row r="69" spans="1:7" ht="24" customHeight="1" x14ac:dyDescent="0.2">
      <c r="A69" s="64"/>
      <c r="B69" s="47" t="s">
        <v>1715</v>
      </c>
      <c r="C69" s="48"/>
      <c r="D69" s="45" t="s">
        <v>1716</v>
      </c>
      <c r="E69" s="382">
        <v>201.20000000000002</v>
      </c>
      <c r="F69" s="382">
        <v>181.10000000000002</v>
      </c>
      <c r="G69" s="685">
        <f t="shared" si="5"/>
        <v>163</v>
      </c>
    </row>
    <row r="70" spans="1:7" ht="24" customHeight="1" x14ac:dyDescent="0.2">
      <c r="A70" s="64"/>
      <c r="B70" s="105" t="s">
        <v>1717</v>
      </c>
      <c r="C70" s="104">
        <v>100100826</v>
      </c>
      <c r="D70" s="106" t="s">
        <v>1718</v>
      </c>
      <c r="E70" s="414">
        <v>216</v>
      </c>
      <c r="F70" s="414">
        <v>194.4</v>
      </c>
      <c r="G70" s="685">
        <f t="shared" si="5"/>
        <v>175</v>
      </c>
    </row>
    <row r="71" spans="1:7" x14ac:dyDescent="0.2">
      <c r="A71" s="71"/>
      <c r="B71" s="448" t="s">
        <v>178</v>
      </c>
      <c r="C71" s="449" t="s">
        <v>138</v>
      </c>
      <c r="D71" s="450" t="s">
        <v>155</v>
      </c>
      <c r="E71" s="383">
        <v>0.15</v>
      </c>
      <c r="F71" s="383">
        <v>0.1</v>
      </c>
      <c r="G71" s="383">
        <v>0.05</v>
      </c>
    </row>
    <row r="72" spans="1:7" x14ac:dyDescent="0.2">
      <c r="A72" s="64"/>
      <c r="B72" s="412" t="s">
        <v>1719</v>
      </c>
      <c r="C72" s="215" t="s">
        <v>1720</v>
      </c>
      <c r="D72" s="424" t="s">
        <v>1721</v>
      </c>
      <c r="E72" s="415">
        <v>151.9</v>
      </c>
      <c r="F72" s="415">
        <v>136.70000000000002</v>
      </c>
      <c r="G72" s="415">
        <f>[1]Accessories!G312</f>
        <v>123</v>
      </c>
    </row>
    <row r="73" spans="1:7" s="43" customFormat="1" ht="38" customHeight="1" x14ac:dyDescent="0.2">
      <c r="A73" s="242"/>
      <c r="B73" s="47" t="str">
        <f>[1]Accessories!B298</f>
        <v>WG 3DX16.5LX14W WHT</v>
      </c>
      <c r="C73" s="48" t="str">
        <f>[1]Accessories!C298</f>
        <v>300400012-001</v>
      </c>
      <c r="D73" s="45" t="str">
        <f>[1]Accessories!D298</f>
        <v>wireguard, 3"D X 16.5"L X 14"W, white (FRMC wall, STX wall, QR wall, CRVC recessed wall, LC1 wall, NYCSTX wall, NYCEST wall, PXA wall, PX wall, ATXRE wall)</v>
      </c>
      <c r="E73" s="415">
        <v>56.800000000000004</v>
      </c>
      <c r="F73" s="415">
        <v>51.1</v>
      </c>
      <c r="G73" s="415">
        <f>[1]Accessories!G298</f>
        <v>46</v>
      </c>
    </row>
    <row r="74" spans="1:7" ht="21" customHeight="1" x14ac:dyDescent="0.2">
      <c r="A74" s="429" t="s">
        <v>188</v>
      </c>
      <c r="B74" s="434"/>
      <c r="C74" s="452"/>
      <c r="D74" s="429"/>
      <c r="E74" s="434"/>
      <c r="F74" s="452"/>
      <c r="G74" s="429"/>
    </row>
    <row r="75" spans="1:7" s="43" customFormat="1" x14ac:dyDescent="0.2">
      <c r="A75" s="15"/>
      <c r="B75" s="15"/>
      <c r="C75" s="15"/>
      <c r="D75" s="132"/>
      <c r="E75" s="15"/>
      <c r="F75" s="15"/>
      <c r="G75" s="15"/>
    </row>
    <row r="76" spans="1:7" x14ac:dyDescent="0.2">
      <c r="A76" s="67" t="s">
        <v>276</v>
      </c>
      <c r="B76" s="15"/>
      <c r="C76" s="15"/>
      <c r="D76" s="132"/>
      <c r="E76" s="15"/>
      <c r="F76" s="15"/>
      <c r="G76" s="44"/>
    </row>
    <row r="77" spans="1:7" x14ac:dyDescent="0.2">
      <c r="A77" s="15"/>
      <c r="B77" s="15"/>
      <c r="C77" s="15"/>
      <c r="D77" s="132"/>
      <c r="E77" s="15"/>
      <c r="F77" s="15"/>
      <c r="G77" s="15"/>
    </row>
  </sheetData>
  <sortState xmlns:xlrd2="http://schemas.microsoft.com/office/spreadsheetml/2017/richdata2" ref="B18:G26">
    <sortCondition ref="B18:B26"/>
  </sortState>
  <mergeCells count="2">
    <mergeCell ref="B3:G3"/>
    <mergeCell ref="B10:G10"/>
  </mergeCells>
  <hyperlinks>
    <hyperlink ref="A76" location="Index!A1" display="Return to Index" xr:uid="{03E85EF4-B5E5-7340-852F-0EED33B592EF}"/>
    <hyperlink ref="A74:G74" r:id="rId1" display="Link to Beghelli Web Page" xr:uid="{CF44BB16-9415-6441-AB82-81BEE3CE8662}"/>
    <hyperlink ref="A33:G33" r:id="rId2" display="Link to Beghelli Web Page" xr:uid="{765A89A4-54A8-E54F-BC01-BD9249CE847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BF0D-CD06-DC44-8835-9D0D2AAD8F7C}">
  <sheetPr>
    <tabColor rgb="FF00B0F0"/>
  </sheetPr>
  <dimension ref="A1:S137"/>
  <sheetViews>
    <sheetView topLeftCell="C114" zoomScale="200" workbookViewId="0">
      <selection activeCell="F120" sqref="F120:F127"/>
    </sheetView>
  </sheetViews>
  <sheetFormatPr baseColWidth="10" defaultColWidth="11" defaultRowHeight="16" x14ac:dyDescent="0.2"/>
  <cols>
    <col min="1" max="1" width="11.5" customWidth="1"/>
    <col min="2" max="2" width="27.33203125" customWidth="1"/>
    <col min="3" max="3" width="14.33203125" customWidth="1"/>
    <col min="4" max="4" width="57.83203125" customWidth="1"/>
  </cols>
  <sheetData>
    <row r="1" spans="1:7" ht="31" customHeight="1" x14ac:dyDescent="0.2">
      <c r="A1" s="436" t="s">
        <v>1722</v>
      </c>
      <c r="B1" s="436"/>
      <c r="C1" s="436"/>
      <c r="D1" s="436"/>
      <c r="E1" s="436"/>
      <c r="F1" s="436"/>
      <c r="G1" s="436"/>
    </row>
    <row r="2" spans="1:7" ht="17" x14ac:dyDescent="0.2">
      <c r="A2" s="411" t="s">
        <v>1723</v>
      </c>
      <c r="B2" s="388" t="s">
        <v>137</v>
      </c>
      <c r="C2" s="388" t="s">
        <v>138</v>
      </c>
      <c r="D2" s="422" t="s">
        <v>1724</v>
      </c>
      <c r="E2" s="383">
        <v>0.15</v>
      </c>
      <c r="F2" s="383">
        <v>0.1</v>
      </c>
      <c r="G2" s="383">
        <v>0.05</v>
      </c>
    </row>
    <row r="3" spans="1:7" x14ac:dyDescent="0.2">
      <c r="A3" s="64"/>
      <c r="B3" s="1355" t="s">
        <v>1725</v>
      </c>
      <c r="C3" s="1356"/>
      <c r="D3" s="1356"/>
      <c r="E3" s="1356"/>
      <c r="F3" s="1356"/>
      <c r="G3" s="1357"/>
    </row>
    <row r="4" spans="1:7" x14ac:dyDescent="0.2">
      <c r="A4" s="64"/>
      <c r="B4" s="47" t="s">
        <v>1726</v>
      </c>
      <c r="C4" s="48" t="s">
        <v>1727</v>
      </c>
      <c r="D4" s="45" t="s">
        <v>1728</v>
      </c>
      <c r="E4" s="382">
        <v>174.10000000000002</v>
      </c>
      <c r="F4" s="382">
        <v>156.70000000000002</v>
      </c>
      <c r="G4" s="25">
        <v>141</v>
      </c>
    </row>
    <row r="5" spans="1:7" x14ac:dyDescent="0.2">
      <c r="A5" s="64"/>
      <c r="B5" s="47" t="s">
        <v>1729</v>
      </c>
      <c r="C5" s="48" t="s">
        <v>1730</v>
      </c>
      <c r="D5" s="45" t="s">
        <v>1731</v>
      </c>
      <c r="E5" s="382">
        <v>188.9</v>
      </c>
      <c r="F5" s="382">
        <v>170</v>
      </c>
      <c r="G5" s="25">
        <v>153</v>
      </c>
    </row>
    <row r="6" spans="1:7" x14ac:dyDescent="0.2">
      <c r="A6" s="88"/>
      <c r="B6" s="47" t="s">
        <v>1732</v>
      </c>
      <c r="C6" s="48" t="s">
        <v>1733</v>
      </c>
      <c r="D6" s="45" t="s">
        <v>1734</v>
      </c>
      <c r="E6" s="382">
        <v>203.70000000000002</v>
      </c>
      <c r="F6" s="382">
        <v>183.3</v>
      </c>
      <c r="G6" s="25">
        <v>165</v>
      </c>
    </row>
    <row r="7" spans="1:7" x14ac:dyDescent="0.2">
      <c r="A7" s="64"/>
      <c r="B7" s="47" t="s">
        <v>1735</v>
      </c>
      <c r="C7" s="48" t="s">
        <v>1736</v>
      </c>
      <c r="D7" s="45" t="s">
        <v>1737</v>
      </c>
      <c r="E7" s="382">
        <v>174.10000000000002</v>
      </c>
      <c r="F7" s="382">
        <v>156.70000000000002</v>
      </c>
      <c r="G7" s="25">
        <v>141</v>
      </c>
    </row>
    <row r="8" spans="1:7" x14ac:dyDescent="0.2">
      <c r="A8" s="64"/>
      <c r="B8" s="47" t="s">
        <v>1738</v>
      </c>
      <c r="C8" s="48" t="s">
        <v>1739</v>
      </c>
      <c r="D8" s="45" t="s">
        <v>1740</v>
      </c>
      <c r="E8" s="382">
        <v>188.9</v>
      </c>
      <c r="F8" s="382">
        <v>170</v>
      </c>
      <c r="G8" s="25">
        <v>153</v>
      </c>
    </row>
    <row r="9" spans="1:7" x14ac:dyDescent="0.2">
      <c r="A9" s="64"/>
      <c r="B9" s="47" t="s">
        <v>1741</v>
      </c>
      <c r="C9" s="48" t="s">
        <v>1742</v>
      </c>
      <c r="D9" s="45" t="s">
        <v>1743</v>
      </c>
      <c r="E9" s="382">
        <v>203.70000000000002</v>
      </c>
      <c r="F9" s="382">
        <v>183.3</v>
      </c>
      <c r="G9" s="25">
        <v>165</v>
      </c>
    </row>
    <row r="10" spans="1:7" x14ac:dyDescent="0.2">
      <c r="A10" s="64"/>
      <c r="B10" s="47" t="s">
        <v>1744</v>
      </c>
      <c r="C10" s="48" t="s">
        <v>1745</v>
      </c>
      <c r="D10" s="45" t="s">
        <v>1746</v>
      </c>
      <c r="E10" s="382">
        <v>174.10000000000002</v>
      </c>
      <c r="F10" s="382">
        <v>156.70000000000002</v>
      </c>
      <c r="G10" s="25">
        <v>141</v>
      </c>
    </row>
    <row r="11" spans="1:7" x14ac:dyDescent="0.2">
      <c r="A11" s="64"/>
      <c r="B11" s="47" t="s">
        <v>1747</v>
      </c>
      <c r="C11" s="48" t="s">
        <v>1748</v>
      </c>
      <c r="D11" s="45" t="s">
        <v>1749</v>
      </c>
      <c r="E11" s="382">
        <v>188.9</v>
      </c>
      <c r="F11" s="382">
        <v>170</v>
      </c>
      <c r="G11" s="25">
        <v>153</v>
      </c>
    </row>
    <row r="12" spans="1:7" x14ac:dyDescent="0.2">
      <c r="A12" s="64"/>
      <c r="B12" s="47" t="s">
        <v>1750</v>
      </c>
      <c r="C12" s="48" t="s">
        <v>1751</v>
      </c>
      <c r="D12" s="45" t="s">
        <v>1752</v>
      </c>
      <c r="E12" s="382">
        <v>203.70000000000002</v>
      </c>
      <c r="F12" s="382">
        <v>183.3</v>
      </c>
      <c r="G12" s="25">
        <v>165</v>
      </c>
    </row>
    <row r="13" spans="1:7" x14ac:dyDescent="0.2">
      <c r="A13" s="64"/>
      <c r="B13" s="47" t="s">
        <v>1753</v>
      </c>
      <c r="C13" s="48" t="s">
        <v>1754</v>
      </c>
      <c r="D13" s="45" t="s">
        <v>1755</v>
      </c>
      <c r="E13" s="382">
        <v>174.10000000000002</v>
      </c>
      <c r="F13" s="382">
        <v>156.70000000000002</v>
      </c>
      <c r="G13" s="25">
        <v>141</v>
      </c>
    </row>
    <row r="14" spans="1:7" x14ac:dyDescent="0.2">
      <c r="A14" s="64"/>
      <c r="B14" s="47" t="s">
        <v>1756</v>
      </c>
      <c r="C14" s="48" t="s">
        <v>1757</v>
      </c>
      <c r="D14" s="45" t="s">
        <v>1758</v>
      </c>
      <c r="E14" s="382">
        <v>188.9</v>
      </c>
      <c r="F14" s="382">
        <v>170</v>
      </c>
      <c r="G14" s="25">
        <v>153</v>
      </c>
    </row>
    <row r="15" spans="1:7" x14ac:dyDescent="0.2">
      <c r="A15" s="64"/>
      <c r="B15" s="47" t="s">
        <v>1759</v>
      </c>
      <c r="C15" s="48" t="s">
        <v>1760</v>
      </c>
      <c r="D15" s="45" t="s">
        <v>1761</v>
      </c>
      <c r="E15" s="382">
        <v>203.70000000000002</v>
      </c>
      <c r="F15" s="382">
        <v>183.3</v>
      </c>
      <c r="G15" s="25">
        <v>165</v>
      </c>
    </row>
    <row r="16" spans="1:7" x14ac:dyDescent="0.2">
      <c r="A16" s="64"/>
      <c r="B16" s="1361" t="s">
        <v>147</v>
      </c>
      <c r="C16" s="1362"/>
      <c r="D16" s="1362"/>
      <c r="E16" s="1362"/>
      <c r="F16" s="1362"/>
      <c r="G16" s="1363"/>
    </row>
    <row r="17" spans="1:7" x14ac:dyDescent="0.2">
      <c r="A17" s="64"/>
      <c r="B17" s="47" t="s">
        <v>1762</v>
      </c>
      <c r="C17" s="48" t="s">
        <v>1763</v>
      </c>
      <c r="D17" s="45" t="s">
        <v>1764</v>
      </c>
      <c r="E17" s="382">
        <v>202.4</v>
      </c>
      <c r="F17" s="382">
        <v>182.20000000000002</v>
      </c>
      <c r="G17" s="25">
        <v>164</v>
      </c>
    </row>
    <row r="18" spans="1:7" x14ac:dyDescent="0.2">
      <c r="A18" s="64"/>
      <c r="B18" s="47" t="s">
        <v>1765</v>
      </c>
      <c r="C18" s="48" t="s">
        <v>1766</v>
      </c>
      <c r="D18" s="45" t="s">
        <v>1767</v>
      </c>
      <c r="E18" s="382">
        <v>217.3</v>
      </c>
      <c r="F18" s="382">
        <v>195.60000000000002</v>
      </c>
      <c r="G18" s="25">
        <v>176</v>
      </c>
    </row>
    <row r="19" spans="1:7" x14ac:dyDescent="0.2">
      <c r="A19" s="64"/>
      <c r="B19" s="47" t="s">
        <v>1768</v>
      </c>
      <c r="C19" s="48" t="s">
        <v>1769</v>
      </c>
      <c r="D19" s="45" t="s">
        <v>1770</v>
      </c>
      <c r="E19" s="382">
        <v>232.10000000000002</v>
      </c>
      <c r="F19" s="382">
        <v>208.9</v>
      </c>
      <c r="G19" s="25">
        <v>188</v>
      </c>
    </row>
    <row r="20" spans="1:7" x14ac:dyDescent="0.2">
      <c r="A20" s="64"/>
      <c r="B20" s="47" t="s">
        <v>1771</v>
      </c>
      <c r="C20" s="48" t="s">
        <v>1772</v>
      </c>
      <c r="D20" s="45" t="s">
        <v>1773</v>
      </c>
      <c r="E20" s="382">
        <v>202.4</v>
      </c>
      <c r="F20" s="382">
        <v>182.20000000000002</v>
      </c>
      <c r="G20" s="25">
        <v>164</v>
      </c>
    </row>
    <row r="21" spans="1:7" x14ac:dyDescent="0.2">
      <c r="A21" s="64"/>
      <c r="B21" s="47" t="s">
        <v>1774</v>
      </c>
      <c r="C21" s="48" t="s">
        <v>1775</v>
      </c>
      <c r="D21" s="45" t="s">
        <v>1776</v>
      </c>
      <c r="E21" s="382">
        <v>217.3</v>
      </c>
      <c r="F21" s="382">
        <v>195.60000000000002</v>
      </c>
      <c r="G21" s="25">
        <v>176</v>
      </c>
    </row>
    <row r="22" spans="1:7" x14ac:dyDescent="0.2">
      <c r="A22" s="64"/>
      <c r="B22" s="47" t="s">
        <v>1777</v>
      </c>
      <c r="C22" s="48" t="s">
        <v>1778</v>
      </c>
      <c r="D22" s="45" t="s">
        <v>1779</v>
      </c>
      <c r="E22" s="382">
        <v>232.10000000000002</v>
      </c>
      <c r="F22" s="382">
        <v>208.9</v>
      </c>
      <c r="G22" s="25">
        <v>188</v>
      </c>
    </row>
    <row r="23" spans="1:7" x14ac:dyDescent="0.2">
      <c r="A23" s="64"/>
      <c r="B23" s="47" t="s">
        <v>1780</v>
      </c>
      <c r="C23" s="48" t="s">
        <v>1781</v>
      </c>
      <c r="D23" s="45" t="s">
        <v>1782</v>
      </c>
      <c r="E23" s="382">
        <v>202.4</v>
      </c>
      <c r="F23" s="382">
        <v>182.20000000000002</v>
      </c>
      <c r="G23" s="25">
        <v>164</v>
      </c>
    </row>
    <row r="24" spans="1:7" x14ac:dyDescent="0.2">
      <c r="A24" s="64"/>
      <c r="B24" s="47" t="s">
        <v>1783</v>
      </c>
      <c r="C24" s="48" t="s">
        <v>1784</v>
      </c>
      <c r="D24" s="45" t="s">
        <v>1785</v>
      </c>
      <c r="E24" s="382">
        <v>217.3</v>
      </c>
      <c r="F24" s="382">
        <v>195.60000000000002</v>
      </c>
      <c r="G24" s="25">
        <v>176</v>
      </c>
    </row>
    <row r="25" spans="1:7" x14ac:dyDescent="0.2">
      <c r="A25" s="64"/>
      <c r="B25" s="47" t="s">
        <v>1786</v>
      </c>
      <c r="C25" s="48" t="s">
        <v>1787</v>
      </c>
      <c r="D25" s="45" t="s">
        <v>1788</v>
      </c>
      <c r="E25" s="382">
        <v>232.10000000000002</v>
      </c>
      <c r="F25" s="382">
        <v>208.9</v>
      </c>
      <c r="G25" s="25">
        <v>188</v>
      </c>
    </row>
    <row r="26" spans="1:7" x14ac:dyDescent="0.2">
      <c r="A26" s="64"/>
      <c r="B26" s="47" t="s">
        <v>1789</v>
      </c>
      <c r="C26" s="48" t="s">
        <v>1790</v>
      </c>
      <c r="D26" s="45" t="s">
        <v>1791</v>
      </c>
      <c r="E26" s="382">
        <v>202.4</v>
      </c>
      <c r="F26" s="382">
        <v>182.20000000000002</v>
      </c>
      <c r="G26" s="25">
        <v>164</v>
      </c>
    </row>
    <row r="27" spans="1:7" x14ac:dyDescent="0.2">
      <c r="A27" s="64"/>
      <c r="B27" s="47" t="s">
        <v>1792</v>
      </c>
      <c r="C27" s="48" t="s">
        <v>1793</v>
      </c>
      <c r="D27" s="45" t="s">
        <v>1794</v>
      </c>
      <c r="E27" s="382">
        <v>217.3</v>
      </c>
      <c r="F27" s="382">
        <v>195.60000000000002</v>
      </c>
      <c r="G27" s="25">
        <v>176</v>
      </c>
    </row>
    <row r="28" spans="1:7" x14ac:dyDescent="0.2">
      <c r="A28" s="64"/>
      <c r="B28" s="47" t="s">
        <v>1795</v>
      </c>
      <c r="C28" s="48" t="s">
        <v>1796</v>
      </c>
      <c r="D28" s="45" t="s">
        <v>1797</v>
      </c>
      <c r="E28" s="382">
        <v>232.10000000000002</v>
      </c>
      <c r="F28" s="382">
        <v>208.9</v>
      </c>
      <c r="G28" s="25">
        <v>188</v>
      </c>
    </row>
    <row r="29" spans="1:7" x14ac:dyDescent="0.2">
      <c r="A29" s="64"/>
      <c r="B29" s="65" t="s">
        <v>154</v>
      </c>
      <c r="C29" s="62"/>
      <c r="D29" s="145" t="s">
        <v>155</v>
      </c>
      <c r="E29" s="66"/>
      <c r="F29" s="36" t="s">
        <v>156</v>
      </c>
      <c r="G29" s="36"/>
    </row>
    <row r="30" spans="1:7" x14ac:dyDescent="0.2">
      <c r="A30" s="64"/>
      <c r="B30" s="365" t="s">
        <v>157</v>
      </c>
      <c r="C30" s="366"/>
      <c r="D30" s="315" t="s">
        <v>158</v>
      </c>
      <c r="E30" s="571"/>
      <c r="F30" s="572">
        <v>25</v>
      </c>
      <c r="G30" s="573"/>
    </row>
    <row r="31" spans="1:7" x14ac:dyDescent="0.2">
      <c r="A31" s="64"/>
      <c r="B31" s="365" t="s">
        <v>159</v>
      </c>
      <c r="C31" s="366"/>
      <c r="D31" s="315" t="s">
        <v>160</v>
      </c>
      <c r="E31" s="571"/>
      <c r="F31" s="572">
        <v>46</v>
      </c>
      <c r="G31" s="573"/>
    </row>
    <row r="32" spans="1:7" x14ac:dyDescent="0.2">
      <c r="A32" s="64"/>
      <c r="B32" s="365" t="s">
        <v>1638</v>
      </c>
      <c r="C32" s="939"/>
      <c r="D32" s="315" t="s">
        <v>1798</v>
      </c>
      <c r="E32" s="571"/>
      <c r="F32" s="572">
        <v>0</v>
      </c>
      <c r="G32" s="906"/>
    </row>
    <row r="33" spans="1:7" x14ac:dyDescent="0.2">
      <c r="A33" s="64"/>
      <c r="B33" s="365" t="s">
        <v>170</v>
      </c>
      <c r="C33" s="366"/>
      <c r="D33" s="315" t="s">
        <v>171</v>
      </c>
      <c r="E33" s="571"/>
      <c r="F33" s="572">
        <v>70</v>
      </c>
      <c r="G33" s="573"/>
    </row>
    <row r="34" spans="1:7" x14ac:dyDescent="0.2">
      <c r="A34" s="64"/>
      <c r="B34" s="365" t="s">
        <v>172</v>
      </c>
      <c r="C34" s="366"/>
      <c r="D34" s="315" t="s">
        <v>173</v>
      </c>
      <c r="E34" s="571"/>
      <c r="F34" s="572">
        <v>22</v>
      </c>
      <c r="G34" s="906"/>
    </row>
    <row r="35" spans="1:7" x14ac:dyDescent="0.2">
      <c r="A35" s="64"/>
      <c r="B35" s="365" t="s">
        <v>414</v>
      </c>
      <c r="C35" s="366"/>
      <c r="D35" s="315" t="s">
        <v>1799</v>
      </c>
      <c r="E35" s="571"/>
      <c r="F35" s="572">
        <v>70</v>
      </c>
      <c r="G35" s="573"/>
    </row>
    <row r="36" spans="1:7" x14ac:dyDescent="0.2">
      <c r="A36" s="64"/>
      <c r="B36" s="365" t="s">
        <v>416</v>
      </c>
      <c r="C36" s="366"/>
      <c r="D36" s="315" t="s">
        <v>417</v>
      </c>
      <c r="E36" s="571"/>
      <c r="F36" s="572">
        <v>75</v>
      </c>
      <c r="G36" s="573"/>
    </row>
    <row r="37" spans="1:7" x14ac:dyDescent="0.2">
      <c r="A37" s="64"/>
      <c r="B37" s="365" t="s">
        <v>355</v>
      </c>
      <c r="C37" s="366"/>
      <c r="D37" s="315" t="s">
        <v>175</v>
      </c>
      <c r="E37" s="571"/>
      <c r="F37" s="572" t="s">
        <v>169</v>
      </c>
      <c r="G37" s="906"/>
    </row>
    <row r="38" spans="1:7" x14ac:dyDescent="0.2">
      <c r="A38" s="64"/>
      <c r="B38" s="365" t="s">
        <v>356</v>
      </c>
      <c r="C38" s="366"/>
      <c r="D38" s="315" t="s">
        <v>357</v>
      </c>
      <c r="E38" s="571"/>
      <c r="F38" s="572">
        <v>15</v>
      </c>
      <c r="G38" s="573"/>
    </row>
    <row r="39" spans="1:7" x14ac:dyDescent="0.2">
      <c r="A39" s="64"/>
      <c r="B39" s="584" t="s">
        <v>1643</v>
      </c>
      <c r="C39" s="585"/>
      <c r="D39" s="586" t="s">
        <v>1800</v>
      </c>
      <c r="E39" s="577"/>
      <c r="F39" s="909">
        <v>10</v>
      </c>
      <c r="G39" s="910"/>
    </row>
    <row r="40" spans="1:7" s="43" customFormat="1" ht="15.75" customHeight="1" x14ac:dyDescent="0.2">
      <c r="A40" s="71"/>
      <c r="B40" s="940" t="s">
        <v>178</v>
      </c>
      <c r="C40" s="941" t="s">
        <v>138</v>
      </c>
      <c r="D40" s="942" t="s">
        <v>155</v>
      </c>
      <c r="E40" s="583">
        <v>0.15</v>
      </c>
      <c r="F40" s="583">
        <v>0.1</v>
      </c>
      <c r="G40" s="583">
        <v>0.05</v>
      </c>
    </row>
    <row r="41" spans="1:7" s="43" customFormat="1" x14ac:dyDescent="0.2">
      <c r="A41" s="92"/>
      <c r="B41" s="365" t="s">
        <v>179</v>
      </c>
      <c r="C41" s="366">
        <v>600100189</v>
      </c>
      <c r="D41" s="315" t="s">
        <v>180</v>
      </c>
      <c r="E41" s="301">
        <v>22.200000000000003</v>
      </c>
      <c r="F41" s="301">
        <v>20</v>
      </c>
      <c r="G41" s="819">
        <v>18</v>
      </c>
    </row>
    <row r="42" spans="1:7" s="43" customFormat="1" x14ac:dyDescent="0.2">
      <c r="A42" s="92"/>
      <c r="B42" s="365" t="s">
        <v>183</v>
      </c>
      <c r="C42" s="366">
        <v>600100176</v>
      </c>
      <c r="D42" s="315" t="s">
        <v>184</v>
      </c>
      <c r="E42" s="301">
        <v>22.200000000000003</v>
      </c>
      <c r="F42" s="301">
        <v>20</v>
      </c>
      <c r="G42" s="589">
        <v>18</v>
      </c>
    </row>
    <row r="43" spans="1:7" x14ac:dyDescent="0.2">
      <c r="A43" s="64"/>
      <c r="B43" s="592" t="s">
        <v>424</v>
      </c>
      <c r="C43" s="593">
        <v>476000021</v>
      </c>
      <c r="D43" s="820" t="s">
        <v>425</v>
      </c>
      <c r="E43" s="594">
        <v>37</v>
      </c>
      <c r="F43" s="594">
        <v>33.299999999999997</v>
      </c>
      <c r="G43" s="943">
        <v>30</v>
      </c>
    </row>
    <row r="44" spans="1:7" ht="25.5" customHeight="1" x14ac:dyDescent="0.2">
      <c r="A44" s="64"/>
      <c r="B44" s="592" t="str">
        <f>[1]Accessories!B299</f>
        <v>WG 6DX16.5LX14W WHT</v>
      </c>
      <c r="C44" s="593" t="str">
        <f>[1]Accessories!C299</f>
        <v>300400013-001</v>
      </c>
      <c r="D44" s="820" t="str">
        <f>[1]Accessories!D299</f>
        <v>wireguard, 6"D X 16.5"L X 14"W, white (OL2 surface wall, CRV recessed wall, ESL surface, EVR wall, FTZC wall, VE wall, FTZ wall, VST MINI wall, VSTM wall, PCHA wall, EPX wall, EPC wall)</v>
      </c>
      <c r="E44" s="594">
        <v>71.600000000000009</v>
      </c>
      <c r="F44" s="594">
        <v>64.400000000000006</v>
      </c>
      <c r="G44" s="594">
        <f>[1]Accessories!G299</f>
        <v>58</v>
      </c>
    </row>
    <row r="45" spans="1:7" ht="21" customHeight="1" x14ac:dyDescent="0.2">
      <c r="A45" s="327" t="s">
        <v>188</v>
      </c>
      <c r="B45" s="429"/>
      <c r="C45" s="429"/>
      <c r="D45" s="429"/>
      <c r="E45" s="429"/>
      <c r="F45" s="429"/>
      <c r="G45" s="429"/>
    </row>
    <row r="46" spans="1:7" ht="29.25" customHeight="1" x14ac:dyDescent="0.2">
      <c r="A46" s="423" t="s">
        <v>1801</v>
      </c>
      <c r="B46" s="388" t="s">
        <v>137</v>
      </c>
      <c r="C46" s="388" t="s">
        <v>138</v>
      </c>
      <c r="D46" s="422" t="s">
        <v>1802</v>
      </c>
      <c r="E46" s="383">
        <v>0.15</v>
      </c>
      <c r="F46" s="383">
        <v>0.1</v>
      </c>
      <c r="G46" s="383">
        <v>0.05</v>
      </c>
    </row>
    <row r="47" spans="1:7" x14ac:dyDescent="0.2">
      <c r="A47" s="64"/>
      <c r="B47" s="389" t="s">
        <v>1803</v>
      </c>
      <c r="C47" s="390"/>
      <c r="D47" s="391"/>
      <c r="E47" s="385"/>
      <c r="F47" s="385"/>
      <c r="G47" s="350"/>
    </row>
    <row r="48" spans="1:7" x14ac:dyDescent="0.2">
      <c r="A48" s="64"/>
      <c r="B48" s="47" t="s">
        <v>1804</v>
      </c>
      <c r="C48" s="48" t="s">
        <v>1805</v>
      </c>
      <c r="D48" s="45" t="s">
        <v>1806</v>
      </c>
      <c r="E48" s="382">
        <v>354.3</v>
      </c>
      <c r="F48" s="382">
        <v>318.90000000000003</v>
      </c>
      <c r="G48" s="25">
        <v>287</v>
      </c>
    </row>
    <row r="49" spans="1:7" x14ac:dyDescent="0.2">
      <c r="A49" s="64"/>
      <c r="B49" s="47" t="s">
        <v>1807</v>
      </c>
      <c r="C49" s="48"/>
      <c r="D49" s="45" t="s">
        <v>1808</v>
      </c>
      <c r="E49" s="382">
        <v>361.8</v>
      </c>
      <c r="F49" s="382">
        <v>325.60000000000002</v>
      </c>
      <c r="G49" s="25">
        <v>293</v>
      </c>
    </row>
    <row r="50" spans="1:7" x14ac:dyDescent="0.2">
      <c r="A50" s="64"/>
      <c r="B50" s="47" t="s">
        <v>1809</v>
      </c>
      <c r="C50" s="48" t="s">
        <v>1810</v>
      </c>
      <c r="D50" s="45" t="s">
        <v>1811</v>
      </c>
      <c r="E50" s="382">
        <v>369.1</v>
      </c>
      <c r="F50" s="382">
        <v>332.20000000000005</v>
      </c>
      <c r="G50" s="25">
        <v>299</v>
      </c>
    </row>
    <row r="51" spans="1:7" x14ac:dyDescent="0.2">
      <c r="A51" s="64"/>
      <c r="B51" s="47" t="s">
        <v>1812</v>
      </c>
      <c r="C51" s="48" t="s">
        <v>1813</v>
      </c>
      <c r="D51" s="45" t="s">
        <v>1814</v>
      </c>
      <c r="E51" s="382">
        <v>354.3</v>
      </c>
      <c r="F51" s="382">
        <v>318.90000000000003</v>
      </c>
      <c r="G51" s="25">
        <v>287</v>
      </c>
    </row>
    <row r="52" spans="1:7" x14ac:dyDescent="0.2">
      <c r="A52" s="64"/>
      <c r="B52" s="47" t="s">
        <v>1815</v>
      </c>
      <c r="C52" s="48"/>
      <c r="D52" s="45" t="s">
        <v>1816</v>
      </c>
      <c r="E52" s="382">
        <v>361.8</v>
      </c>
      <c r="F52" s="382">
        <v>325.60000000000002</v>
      </c>
      <c r="G52" s="25">
        <v>293</v>
      </c>
    </row>
    <row r="53" spans="1:7" x14ac:dyDescent="0.2">
      <c r="A53" s="64"/>
      <c r="B53" s="47" t="s">
        <v>1817</v>
      </c>
      <c r="C53" s="48" t="s">
        <v>1818</v>
      </c>
      <c r="D53" s="45" t="s">
        <v>1819</v>
      </c>
      <c r="E53" s="382">
        <v>369.1</v>
      </c>
      <c r="F53" s="382">
        <v>332.20000000000005</v>
      </c>
      <c r="G53" s="25">
        <v>299</v>
      </c>
    </row>
    <row r="54" spans="1:7" x14ac:dyDescent="0.2">
      <c r="A54" s="64"/>
      <c r="B54" s="47" t="s">
        <v>1820</v>
      </c>
      <c r="C54" s="48"/>
      <c r="D54" s="45" t="s">
        <v>1821</v>
      </c>
      <c r="E54" s="382">
        <v>354.3</v>
      </c>
      <c r="F54" s="382">
        <v>318.90000000000003</v>
      </c>
      <c r="G54" s="25">
        <v>287</v>
      </c>
    </row>
    <row r="55" spans="1:7" x14ac:dyDescent="0.2">
      <c r="A55" s="64"/>
      <c r="B55" s="47" t="s">
        <v>1822</v>
      </c>
      <c r="C55" s="48"/>
      <c r="D55" s="45" t="s">
        <v>1823</v>
      </c>
      <c r="E55" s="382">
        <v>361.8</v>
      </c>
      <c r="F55" s="382">
        <v>325.60000000000002</v>
      </c>
      <c r="G55" s="25">
        <v>293</v>
      </c>
    </row>
    <row r="56" spans="1:7" x14ac:dyDescent="0.2">
      <c r="A56" s="64"/>
      <c r="B56" s="47" t="s">
        <v>1824</v>
      </c>
      <c r="C56" s="48" t="s">
        <v>1825</v>
      </c>
      <c r="D56" s="45" t="s">
        <v>1826</v>
      </c>
      <c r="E56" s="382">
        <v>369.1</v>
      </c>
      <c r="F56" s="382">
        <v>332.20000000000005</v>
      </c>
      <c r="G56" s="25">
        <v>299</v>
      </c>
    </row>
    <row r="57" spans="1:7" x14ac:dyDescent="0.2">
      <c r="A57" s="64"/>
      <c r="B57" s="47" t="s">
        <v>1827</v>
      </c>
      <c r="C57" s="48"/>
      <c r="D57" s="45" t="s">
        <v>1828</v>
      </c>
      <c r="E57" s="382">
        <v>354.3</v>
      </c>
      <c r="F57" s="382">
        <v>318.90000000000003</v>
      </c>
      <c r="G57" s="25">
        <v>287</v>
      </c>
    </row>
    <row r="58" spans="1:7" x14ac:dyDescent="0.2">
      <c r="A58" s="64"/>
      <c r="B58" s="47" t="s">
        <v>1829</v>
      </c>
      <c r="C58" s="48"/>
      <c r="D58" s="45" t="s">
        <v>1830</v>
      </c>
      <c r="E58" s="382">
        <v>361.8</v>
      </c>
      <c r="F58" s="382">
        <v>325.60000000000002</v>
      </c>
      <c r="G58" s="25">
        <v>293</v>
      </c>
    </row>
    <row r="59" spans="1:7" x14ac:dyDescent="0.2">
      <c r="A59" s="64"/>
      <c r="B59" s="47" t="s">
        <v>1831</v>
      </c>
      <c r="C59" s="48" t="s">
        <v>1832</v>
      </c>
      <c r="D59" s="45" t="s">
        <v>1833</v>
      </c>
      <c r="E59" s="382">
        <v>369.1</v>
      </c>
      <c r="F59" s="382">
        <v>332.20000000000005</v>
      </c>
      <c r="G59" s="25">
        <v>299</v>
      </c>
    </row>
    <row r="60" spans="1:7" x14ac:dyDescent="0.2">
      <c r="A60" s="64"/>
      <c r="B60" s="74" t="s">
        <v>1834</v>
      </c>
      <c r="C60" s="35"/>
      <c r="D60" s="75"/>
      <c r="E60" s="36"/>
      <c r="F60" s="36"/>
      <c r="G60" s="37"/>
    </row>
    <row r="61" spans="1:7" x14ac:dyDescent="0.2">
      <c r="A61" s="64"/>
      <c r="B61" s="47" t="s">
        <v>1835</v>
      </c>
      <c r="C61" s="48" t="s">
        <v>1836</v>
      </c>
      <c r="D61" s="45" t="s">
        <v>1837</v>
      </c>
      <c r="E61" s="382">
        <v>374.1</v>
      </c>
      <c r="F61" s="382">
        <v>336.70000000000005</v>
      </c>
      <c r="G61" s="25">
        <v>303</v>
      </c>
    </row>
    <row r="62" spans="1:7" x14ac:dyDescent="0.2">
      <c r="A62" s="64"/>
      <c r="B62" s="47" t="s">
        <v>1838</v>
      </c>
      <c r="C62" s="48"/>
      <c r="D62" s="45" t="s">
        <v>1839</v>
      </c>
      <c r="E62" s="382">
        <v>381.40000000000003</v>
      </c>
      <c r="F62" s="382">
        <v>343.3</v>
      </c>
      <c r="G62" s="25">
        <v>309</v>
      </c>
    </row>
    <row r="63" spans="1:7" x14ac:dyDescent="0.2">
      <c r="A63" s="64"/>
      <c r="B63" s="47" t="s">
        <v>1840</v>
      </c>
      <c r="C63" s="48" t="s">
        <v>1841</v>
      </c>
      <c r="D63" s="45" t="s">
        <v>1842</v>
      </c>
      <c r="E63" s="382">
        <v>388.90000000000003</v>
      </c>
      <c r="F63" s="382">
        <v>350</v>
      </c>
      <c r="G63" s="25">
        <v>315</v>
      </c>
    </row>
    <row r="64" spans="1:7" x14ac:dyDescent="0.2">
      <c r="A64" s="64"/>
      <c r="B64" s="47" t="s">
        <v>1843</v>
      </c>
      <c r="C64" s="48" t="s">
        <v>1844</v>
      </c>
      <c r="D64" s="45" t="s">
        <v>1845</v>
      </c>
      <c r="E64" s="382">
        <v>374.1</v>
      </c>
      <c r="F64" s="382">
        <v>336.70000000000005</v>
      </c>
      <c r="G64" s="25">
        <v>303</v>
      </c>
    </row>
    <row r="65" spans="1:7" x14ac:dyDescent="0.2">
      <c r="A65" s="64"/>
      <c r="B65" s="47" t="s">
        <v>1846</v>
      </c>
      <c r="C65" s="48"/>
      <c r="D65" s="45" t="s">
        <v>1847</v>
      </c>
      <c r="E65" s="382">
        <v>381.40000000000003</v>
      </c>
      <c r="F65" s="382">
        <v>343.3</v>
      </c>
      <c r="G65" s="25">
        <v>309</v>
      </c>
    </row>
    <row r="66" spans="1:7" x14ac:dyDescent="0.2">
      <c r="A66" s="64"/>
      <c r="B66" s="47" t="s">
        <v>1848</v>
      </c>
      <c r="C66" s="48" t="s">
        <v>1849</v>
      </c>
      <c r="D66" s="45" t="s">
        <v>1850</v>
      </c>
      <c r="E66" s="382">
        <v>388.90000000000003</v>
      </c>
      <c r="F66" s="382">
        <v>350</v>
      </c>
      <c r="G66" s="25">
        <v>315</v>
      </c>
    </row>
    <row r="67" spans="1:7" x14ac:dyDescent="0.2">
      <c r="A67" s="64"/>
      <c r="B67" s="47" t="s">
        <v>1851</v>
      </c>
      <c r="C67" s="48" t="s">
        <v>1852</v>
      </c>
      <c r="D67" s="45" t="s">
        <v>1853</v>
      </c>
      <c r="E67" s="382">
        <v>374.1</v>
      </c>
      <c r="F67" s="382">
        <v>336.70000000000005</v>
      </c>
      <c r="G67" s="25">
        <v>303</v>
      </c>
    </row>
    <row r="68" spans="1:7" x14ac:dyDescent="0.2">
      <c r="A68" s="64"/>
      <c r="B68" s="47" t="s">
        <v>1854</v>
      </c>
      <c r="C68" s="48"/>
      <c r="D68" s="45" t="s">
        <v>1855</v>
      </c>
      <c r="E68" s="382">
        <v>381.40000000000003</v>
      </c>
      <c r="F68" s="382">
        <v>343.3</v>
      </c>
      <c r="G68" s="25">
        <v>309</v>
      </c>
    </row>
    <row r="69" spans="1:7" x14ac:dyDescent="0.2">
      <c r="A69" s="64"/>
      <c r="B69" s="47" t="s">
        <v>1856</v>
      </c>
      <c r="C69" s="48"/>
      <c r="D69" s="45" t="s">
        <v>1857</v>
      </c>
      <c r="E69" s="382">
        <v>388.90000000000003</v>
      </c>
      <c r="F69" s="382">
        <v>350</v>
      </c>
      <c r="G69" s="25">
        <v>315</v>
      </c>
    </row>
    <row r="70" spans="1:7" x14ac:dyDescent="0.2">
      <c r="A70" s="64"/>
      <c r="B70" s="47" t="s">
        <v>1858</v>
      </c>
      <c r="C70" s="48"/>
      <c r="D70" s="45" t="s">
        <v>1859</v>
      </c>
      <c r="E70" s="382">
        <v>374.1</v>
      </c>
      <c r="F70" s="382">
        <v>336.70000000000005</v>
      </c>
      <c r="G70" s="25">
        <v>303</v>
      </c>
    </row>
    <row r="71" spans="1:7" x14ac:dyDescent="0.2">
      <c r="A71" s="64"/>
      <c r="B71" s="47" t="s">
        <v>1860</v>
      </c>
      <c r="C71" s="48"/>
      <c r="D71" s="45" t="s">
        <v>1861</v>
      </c>
      <c r="E71" s="382">
        <v>381.40000000000003</v>
      </c>
      <c r="F71" s="382">
        <v>343.3</v>
      </c>
      <c r="G71" s="25">
        <v>309</v>
      </c>
    </row>
    <row r="72" spans="1:7" x14ac:dyDescent="0.2">
      <c r="A72" s="64"/>
      <c r="B72" s="47" t="s">
        <v>1862</v>
      </c>
      <c r="C72" s="48" t="s">
        <v>1863</v>
      </c>
      <c r="D72" s="45" t="s">
        <v>1864</v>
      </c>
      <c r="E72" s="382">
        <v>388.90000000000003</v>
      </c>
      <c r="F72" s="382">
        <v>350</v>
      </c>
      <c r="G72" s="25">
        <v>315</v>
      </c>
    </row>
    <row r="73" spans="1:7" x14ac:dyDescent="0.2">
      <c r="A73" s="64"/>
      <c r="B73" s="47" t="s">
        <v>1865</v>
      </c>
      <c r="C73" s="48" t="s">
        <v>1866</v>
      </c>
      <c r="D73" s="45" t="s">
        <v>1867</v>
      </c>
      <c r="E73" s="382">
        <v>388.90000000000003</v>
      </c>
      <c r="F73" s="382">
        <v>350</v>
      </c>
      <c r="G73" s="25">
        <v>315</v>
      </c>
    </row>
    <row r="74" spans="1:7" x14ac:dyDescent="0.2">
      <c r="A74" s="64"/>
      <c r="B74" s="47" t="s">
        <v>1868</v>
      </c>
      <c r="C74" s="48" t="s">
        <v>1869</v>
      </c>
      <c r="D74" s="45" t="s">
        <v>1870</v>
      </c>
      <c r="E74" s="382">
        <v>396.3</v>
      </c>
      <c r="F74" s="382">
        <v>356.70000000000005</v>
      </c>
      <c r="G74" s="25">
        <v>321</v>
      </c>
    </row>
    <row r="75" spans="1:7" x14ac:dyDescent="0.2">
      <c r="A75" s="64"/>
      <c r="B75" s="47" t="s">
        <v>1871</v>
      </c>
      <c r="C75" s="48" t="s">
        <v>1872</v>
      </c>
      <c r="D75" s="45" t="s">
        <v>1873</v>
      </c>
      <c r="E75" s="382">
        <v>403.70000000000005</v>
      </c>
      <c r="F75" s="382">
        <v>363.3</v>
      </c>
      <c r="G75" s="25">
        <v>327</v>
      </c>
    </row>
    <row r="76" spans="1:7" x14ac:dyDescent="0.2">
      <c r="A76" s="64"/>
      <c r="B76" s="47" t="s">
        <v>1874</v>
      </c>
      <c r="C76" s="48" t="s">
        <v>1852</v>
      </c>
      <c r="D76" s="45" t="s">
        <v>1875</v>
      </c>
      <c r="E76" s="382">
        <v>388.90000000000003</v>
      </c>
      <c r="F76" s="382">
        <v>350</v>
      </c>
      <c r="G76" s="25">
        <v>315</v>
      </c>
    </row>
    <row r="77" spans="1:7" x14ac:dyDescent="0.2">
      <c r="A77" s="64"/>
      <c r="B77" s="47" t="s">
        <v>1876</v>
      </c>
      <c r="C77" s="48" t="s">
        <v>1849</v>
      </c>
      <c r="D77" s="45" t="s">
        <v>1877</v>
      </c>
      <c r="E77" s="382">
        <v>396.3</v>
      </c>
      <c r="F77" s="382">
        <v>356.70000000000005</v>
      </c>
      <c r="G77" s="25">
        <v>321</v>
      </c>
    </row>
    <row r="78" spans="1:7" x14ac:dyDescent="0.2">
      <c r="A78" s="64"/>
      <c r="B78" s="47" t="s">
        <v>1878</v>
      </c>
      <c r="C78" s="48" t="s">
        <v>1879</v>
      </c>
      <c r="D78" s="45" t="s">
        <v>1880</v>
      </c>
      <c r="E78" s="382">
        <v>403.70000000000005</v>
      </c>
      <c r="F78" s="382">
        <v>363.3</v>
      </c>
      <c r="G78" s="25">
        <v>327</v>
      </c>
    </row>
    <row r="79" spans="1:7" x14ac:dyDescent="0.2">
      <c r="A79" s="64"/>
      <c r="B79" s="47" t="s">
        <v>1881</v>
      </c>
      <c r="C79" s="48" t="s">
        <v>1882</v>
      </c>
      <c r="D79" s="45" t="s">
        <v>1883</v>
      </c>
      <c r="E79" s="382">
        <v>388.90000000000003</v>
      </c>
      <c r="F79" s="382">
        <v>350</v>
      </c>
      <c r="G79" s="25">
        <v>315</v>
      </c>
    </row>
    <row r="80" spans="1:7" x14ac:dyDescent="0.2">
      <c r="A80" s="64"/>
      <c r="B80" s="47" t="s">
        <v>1884</v>
      </c>
      <c r="C80" s="48"/>
      <c r="D80" s="45" t="s">
        <v>1885</v>
      </c>
      <c r="E80" s="382">
        <v>396.3</v>
      </c>
      <c r="F80" s="382">
        <v>356.70000000000005</v>
      </c>
      <c r="G80" s="25">
        <v>321</v>
      </c>
    </row>
    <row r="81" spans="1:19" x14ac:dyDescent="0.2">
      <c r="A81" s="64"/>
      <c r="B81" s="47" t="s">
        <v>1886</v>
      </c>
      <c r="C81" s="48" t="s">
        <v>1887</v>
      </c>
      <c r="D81" s="45" t="s">
        <v>1888</v>
      </c>
      <c r="E81" s="382">
        <v>403.70000000000005</v>
      </c>
      <c r="F81" s="382">
        <v>363.3</v>
      </c>
      <c r="G81" s="25">
        <v>327</v>
      </c>
    </row>
    <row r="82" spans="1:19" x14ac:dyDescent="0.2">
      <c r="A82" s="64"/>
      <c r="B82" s="47" t="s">
        <v>1889</v>
      </c>
      <c r="C82" s="48"/>
      <c r="D82" s="45" t="s">
        <v>1890</v>
      </c>
      <c r="E82" s="382">
        <v>388.90000000000003</v>
      </c>
      <c r="F82" s="382">
        <v>350</v>
      </c>
      <c r="G82" s="25">
        <v>315</v>
      </c>
    </row>
    <row r="83" spans="1:19" x14ac:dyDescent="0.2">
      <c r="A83" s="64"/>
      <c r="B83" s="47" t="s">
        <v>1891</v>
      </c>
      <c r="C83" s="48"/>
      <c r="D83" s="45" t="s">
        <v>1892</v>
      </c>
      <c r="E83" s="382">
        <v>396.3</v>
      </c>
      <c r="F83" s="382">
        <v>356.70000000000005</v>
      </c>
      <c r="G83" s="25">
        <v>321</v>
      </c>
    </row>
    <row r="84" spans="1:19" x14ac:dyDescent="0.2">
      <c r="A84" s="64"/>
      <c r="B84" s="47" t="s">
        <v>1893</v>
      </c>
      <c r="C84" s="48" t="s">
        <v>1894</v>
      </c>
      <c r="D84" s="45" t="s">
        <v>1895</v>
      </c>
      <c r="E84" s="382">
        <v>403.70000000000005</v>
      </c>
      <c r="F84" s="382">
        <v>363.3</v>
      </c>
      <c r="G84" s="25">
        <v>327</v>
      </c>
    </row>
    <row r="85" spans="1:19" x14ac:dyDescent="0.2">
      <c r="A85" s="64"/>
      <c r="B85" s="65" t="s">
        <v>154</v>
      </c>
      <c r="C85" s="62"/>
      <c r="D85" s="145" t="s">
        <v>155</v>
      </c>
      <c r="E85" s="66"/>
      <c r="F85" s="36" t="s">
        <v>156</v>
      </c>
      <c r="G85" s="36"/>
    </row>
    <row r="86" spans="1:19" x14ac:dyDescent="0.2">
      <c r="A86" s="64"/>
      <c r="B86" s="47" t="s">
        <v>161</v>
      </c>
      <c r="C86" s="48"/>
      <c r="D86" s="45" t="s">
        <v>322</v>
      </c>
      <c r="E86" s="49"/>
      <c r="F86" s="50">
        <v>16.5</v>
      </c>
      <c r="G86" s="24"/>
    </row>
    <row r="87" spans="1:19" s="43" customFormat="1" ht="15.75" customHeight="1" x14ac:dyDescent="0.2">
      <c r="A87" s="71"/>
      <c r="B87" s="812" t="s">
        <v>178</v>
      </c>
      <c r="C87" s="813" t="s">
        <v>138</v>
      </c>
      <c r="D87" s="814" t="s">
        <v>155</v>
      </c>
      <c r="E87" s="383">
        <v>0.15</v>
      </c>
      <c r="F87" s="383">
        <v>0.1</v>
      </c>
      <c r="G87" s="383">
        <v>0.05</v>
      </c>
    </row>
    <row r="88" spans="1:19" s="43" customFormat="1" x14ac:dyDescent="0.2">
      <c r="A88" s="92"/>
      <c r="B88" s="365" t="s">
        <v>179</v>
      </c>
      <c r="C88" s="366">
        <v>600100189</v>
      </c>
      <c r="D88" s="315" t="s">
        <v>180</v>
      </c>
      <c r="E88" s="301">
        <v>22.200000000000003</v>
      </c>
      <c r="F88" s="301">
        <v>20</v>
      </c>
      <c r="G88" s="944">
        <v>18</v>
      </c>
    </row>
    <row r="89" spans="1:19" s="43" customFormat="1" x14ac:dyDescent="0.2">
      <c r="A89" s="92"/>
      <c r="B89" s="365" t="s">
        <v>183</v>
      </c>
      <c r="C89" s="366">
        <v>600100176</v>
      </c>
      <c r="D89" s="315" t="s">
        <v>184</v>
      </c>
      <c r="E89" s="301">
        <v>22.200000000000003</v>
      </c>
      <c r="F89" s="301">
        <v>20</v>
      </c>
      <c r="G89" s="596">
        <v>18</v>
      </c>
    </row>
    <row r="90" spans="1:19" ht="26.25" customHeight="1" x14ac:dyDescent="0.2">
      <c r="A90" s="64"/>
      <c r="B90" s="47" t="str">
        <f>B44</f>
        <v>WG 6DX16.5LX14W WHT</v>
      </c>
      <c r="C90" s="48" t="str">
        <f>C44</f>
        <v>300400013-001</v>
      </c>
      <c r="D90" s="45" t="str">
        <f>D44</f>
        <v>wireguard, 6"D X 16.5"L X 14"W, white (OL2 surface wall, CRV recessed wall, ESL surface, EVR wall, FTZC wall, VE wall, FTZ wall, VST MINI wall, VSTM wall, PCHA wall, EPX wall, EPC wall)</v>
      </c>
      <c r="E90" s="382">
        <v>71.600000000000009</v>
      </c>
      <c r="F90" s="382">
        <v>64.400000000000006</v>
      </c>
      <c r="G90" s="111">
        <f>G44</f>
        <v>58</v>
      </c>
    </row>
    <row r="91" spans="1:19" ht="21" customHeight="1" x14ac:dyDescent="0.2">
      <c r="A91" s="326" t="s">
        <v>188</v>
      </c>
      <c r="B91" s="399"/>
      <c r="C91" s="399"/>
      <c r="D91" s="399"/>
      <c r="E91" s="399"/>
      <c r="F91" s="429"/>
      <c r="G91" s="429"/>
      <c r="H91" s="43"/>
      <c r="I91" s="43"/>
      <c r="J91" s="43"/>
      <c r="K91" s="43"/>
      <c r="L91" s="43"/>
      <c r="M91" s="43"/>
      <c r="N91" s="43"/>
      <c r="O91" s="43"/>
      <c r="P91" s="43"/>
      <c r="Q91" s="43"/>
      <c r="R91" s="43"/>
      <c r="S91" s="43"/>
    </row>
    <row r="92" spans="1:19" ht="30" customHeight="1" x14ac:dyDescent="0.2">
      <c r="A92" s="123" t="s">
        <v>1896</v>
      </c>
      <c r="B92" s="58" t="s">
        <v>137</v>
      </c>
      <c r="C92" s="33" t="s">
        <v>138</v>
      </c>
      <c r="D92" s="82" t="s">
        <v>1724</v>
      </c>
      <c r="E92" s="34">
        <v>0.15</v>
      </c>
      <c r="F92" s="34">
        <v>0.1</v>
      </c>
      <c r="G92" s="34">
        <v>0.05</v>
      </c>
    </row>
    <row r="93" spans="1:19" x14ac:dyDescent="0.2">
      <c r="A93" s="60"/>
      <c r="B93" s="1364" t="s">
        <v>140</v>
      </c>
      <c r="C93" s="1365"/>
      <c r="D93" s="1365"/>
      <c r="E93" s="1365"/>
      <c r="F93" s="1365"/>
      <c r="G93" s="1366"/>
    </row>
    <row r="94" spans="1:19" x14ac:dyDescent="0.2">
      <c r="A94" s="64"/>
      <c r="B94" s="47" t="s">
        <v>1897</v>
      </c>
      <c r="C94" s="48" t="s">
        <v>1898</v>
      </c>
      <c r="D94" s="45" t="s">
        <v>1899</v>
      </c>
      <c r="E94" s="382">
        <v>142.6</v>
      </c>
      <c r="F94" s="382">
        <v>128.30000000000001</v>
      </c>
      <c r="G94" s="25">
        <v>115.5</v>
      </c>
    </row>
    <row r="95" spans="1:19" x14ac:dyDescent="0.2">
      <c r="A95" s="64"/>
      <c r="B95" s="47" t="s">
        <v>1900</v>
      </c>
      <c r="C95" s="48" t="s">
        <v>1901</v>
      </c>
      <c r="D95" s="45" t="s">
        <v>1902</v>
      </c>
      <c r="E95" s="382">
        <v>156.80000000000001</v>
      </c>
      <c r="F95" s="382">
        <v>141.1</v>
      </c>
      <c r="G95" s="25">
        <v>127</v>
      </c>
    </row>
    <row r="96" spans="1:19" x14ac:dyDescent="0.2">
      <c r="A96" s="64"/>
      <c r="B96" s="47" t="s">
        <v>1903</v>
      </c>
      <c r="C96" s="48" t="s">
        <v>1904</v>
      </c>
      <c r="D96" s="45" t="s">
        <v>1905</v>
      </c>
      <c r="E96" s="382">
        <v>171.60000000000002</v>
      </c>
      <c r="F96" s="382">
        <v>154.4</v>
      </c>
      <c r="G96" s="25">
        <v>139</v>
      </c>
    </row>
    <row r="97" spans="1:7" x14ac:dyDescent="0.2">
      <c r="A97" s="64"/>
      <c r="B97" s="47" t="s">
        <v>1906</v>
      </c>
      <c r="C97" s="48" t="s">
        <v>1907</v>
      </c>
      <c r="D97" s="45" t="s">
        <v>1908</v>
      </c>
      <c r="E97" s="382">
        <v>142.6</v>
      </c>
      <c r="F97" s="382">
        <v>128.30000000000001</v>
      </c>
      <c r="G97" s="25">
        <v>115.5</v>
      </c>
    </row>
    <row r="98" spans="1:7" x14ac:dyDescent="0.2">
      <c r="A98" s="64"/>
      <c r="B98" s="47" t="s">
        <v>1909</v>
      </c>
      <c r="C98" s="48" t="s">
        <v>1910</v>
      </c>
      <c r="D98" s="45" t="s">
        <v>1911</v>
      </c>
      <c r="E98" s="382">
        <v>156.80000000000001</v>
      </c>
      <c r="F98" s="382">
        <v>141.1</v>
      </c>
      <c r="G98" s="25">
        <v>127</v>
      </c>
    </row>
    <row r="99" spans="1:7" x14ac:dyDescent="0.2">
      <c r="A99" s="64"/>
      <c r="B99" s="47" t="s">
        <v>1912</v>
      </c>
      <c r="C99" s="48" t="s">
        <v>1913</v>
      </c>
      <c r="D99" s="45" t="s">
        <v>1914</v>
      </c>
      <c r="E99" s="382">
        <v>171.60000000000002</v>
      </c>
      <c r="F99" s="382">
        <v>154.4</v>
      </c>
      <c r="G99" s="25">
        <v>139</v>
      </c>
    </row>
    <row r="100" spans="1:7" x14ac:dyDescent="0.2">
      <c r="A100" s="64"/>
      <c r="B100" s="47" t="s">
        <v>1915</v>
      </c>
      <c r="C100" s="48" t="s">
        <v>1916</v>
      </c>
      <c r="D100" s="45" t="s">
        <v>1917</v>
      </c>
      <c r="E100" s="382">
        <v>151.20000000000002</v>
      </c>
      <c r="F100" s="382">
        <v>136.1</v>
      </c>
      <c r="G100" s="25">
        <f>7+G94</f>
        <v>122.5</v>
      </c>
    </row>
    <row r="101" spans="1:7" x14ac:dyDescent="0.2">
      <c r="A101" s="137"/>
      <c r="B101" s="47" t="s">
        <v>1918</v>
      </c>
      <c r="C101" s="48" t="s">
        <v>1919</v>
      </c>
      <c r="D101" s="45" t="s">
        <v>1920</v>
      </c>
      <c r="E101" s="382">
        <v>165.4</v>
      </c>
      <c r="F101" s="382">
        <v>148.9</v>
      </c>
      <c r="G101" s="25">
        <f t="shared" ref="G101:G105" si="0">7+G95</f>
        <v>134</v>
      </c>
    </row>
    <row r="102" spans="1:7" x14ac:dyDescent="0.2">
      <c r="A102" s="137"/>
      <c r="B102" s="47" t="s">
        <v>1921</v>
      </c>
      <c r="C102" s="48" t="s">
        <v>1922</v>
      </c>
      <c r="D102" s="45" t="s">
        <v>1923</v>
      </c>
      <c r="E102" s="382">
        <v>180.20000000000002</v>
      </c>
      <c r="F102" s="382">
        <v>162.20000000000002</v>
      </c>
      <c r="G102" s="25">
        <f t="shared" si="0"/>
        <v>146</v>
      </c>
    </row>
    <row r="103" spans="1:7" x14ac:dyDescent="0.2">
      <c r="A103" s="137"/>
      <c r="B103" s="47" t="s">
        <v>1924</v>
      </c>
      <c r="C103" s="48" t="s">
        <v>1925</v>
      </c>
      <c r="D103" s="45" t="s">
        <v>1926</v>
      </c>
      <c r="E103" s="382">
        <v>151.20000000000002</v>
      </c>
      <c r="F103" s="382">
        <v>136.1</v>
      </c>
      <c r="G103" s="25">
        <f t="shared" si="0"/>
        <v>122.5</v>
      </c>
    </row>
    <row r="104" spans="1:7" x14ac:dyDescent="0.2">
      <c r="A104" s="137"/>
      <c r="B104" s="47" t="s">
        <v>1927</v>
      </c>
      <c r="C104" s="48" t="s">
        <v>1928</v>
      </c>
      <c r="D104" s="45" t="s">
        <v>1929</v>
      </c>
      <c r="E104" s="382">
        <v>165.4</v>
      </c>
      <c r="F104" s="382">
        <v>148.9</v>
      </c>
      <c r="G104" s="25">
        <f t="shared" si="0"/>
        <v>134</v>
      </c>
    </row>
    <row r="105" spans="1:7" x14ac:dyDescent="0.2">
      <c r="A105" s="137"/>
      <c r="B105" s="47" t="s">
        <v>1930</v>
      </c>
      <c r="C105" s="48" t="s">
        <v>1931</v>
      </c>
      <c r="D105" s="45" t="s">
        <v>1932</v>
      </c>
      <c r="E105" s="382">
        <v>180.20000000000002</v>
      </c>
      <c r="F105" s="382">
        <v>162.20000000000002</v>
      </c>
      <c r="G105" s="25">
        <f t="shared" si="0"/>
        <v>146</v>
      </c>
    </row>
    <row r="106" spans="1:7" x14ac:dyDescent="0.2">
      <c r="A106" s="64"/>
      <c r="B106" s="1361" t="s">
        <v>147</v>
      </c>
      <c r="C106" s="1362"/>
      <c r="D106" s="1362"/>
      <c r="E106" s="1362"/>
      <c r="F106" s="1362"/>
      <c r="G106" s="1363"/>
    </row>
    <row r="107" spans="1:7" x14ac:dyDescent="0.2">
      <c r="A107" s="137"/>
      <c r="B107" s="47" t="s">
        <v>1933</v>
      </c>
      <c r="C107" s="48" t="s">
        <v>1934</v>
      </c>
      <c r="D107" s="45" t="s">
        <v>1935</v>
      </c>
      <c r="E107" s="382">
        <v>159.20000000000002</v>
      </c>
      <c r="F107" s="382">
        <v>143.30000000000001</v>
      </c>
      <c r="G107" s="25">
        <v>129</v>
      </c>
    </row>
    <row r="108" spans="1:7" x14ac:dyDescent="0.2">
      <c r="A108" s="137"/>
      <c r="B108" s="47" t="s">
        <v>1936</v>
      </c>
      <c r="C108" s="48" t="s">
        <v>1937</v>
      </c>
      <c r="D108" s="45" t="s">
        <v>1938</v>
      </c>
      <c r="E108" s="382">
        <v>174.10000000000002</v>
      </c>
      <c r="F108" s="382">
        <v>156.70000000000002</v>
      </c>
      <c r="G108" s="25">
        <v>141</v>
      </c>
    </row>
    <row r="109" spans="1:7" x14ac:dyDescent="0.2">
      <c r="A109" s="137"/>
      <c r="B109" s="47" t="s">
        <v>1939</v>
      </c>
      <c r="C109" s="48" t="s">
        <v>1940</v>
      </c>
      <c r="D109" s="45" t="s">
        <v>1941</v>
      </c>
      <c r="E109" s="382">
        <v>188.9</v>
      </c>
      <c r="F109" s="382">
        <v>170</v>
      </c>
      <c r="G109" s="25">
        <v>153</v>
      </c>
    </row>
    <row r="110" spans="1:7" x14ac:dyDescent="0.2">
      <c r="A110" s="137"/>
      <c r="B110" s="47" t="s">
        <v>1942</v>
      </c>
      <c r="C110" s="48" t="s">
        <v>1943</v>
      </c>
      <c r="D110" s="45" t="s">
        <v>1944</v>
      </c>
      <c r="E110" s="382">
        <v>159.20000000000002</v>
      </c>
      <c r="F110" s="382">
        <v>143.30000000000001</v>
      </c>
      <c r="G110" s="25">
        <v>129</v>
      </c>
    </row>
    <row r="111" spans="1:7" x14ac:dyDescent="0.2">
      <c r="A111" s="137"/>
      <c r="B111" s="47" t="s">
        <v>1945</v>
      </c>
      <c r="C111" s="48" t="s">
        <v>1946</v>
      </c>
      <c r="D111" s="45" t="s">
        <v>1947</v>
      </c>
      <c r="E111" s="382">
        <v>174.10000000000002</v>
      </c>
      <c r="F111" s="382">
        <v>156.70000000000002</v>
      </c>
      <c r="G111" s="25">
        <v>141</v>
      </c>
    </row>
    <row r="112" spans="1:7" x14ac:dyDescent="0.2">
      <c r="A112" s="137"/>
      <c r="B112" s="47" t="s">
        <v>1948</v>
      </c>
      <c r="C112" s="48" t="s">
        <v>1949</v>
      </c>
      <c r="D112" s="45" t="s">
        <v>1950</v>
      </c>
      <c r="E112" s="382">
        <v>188.9</v>
      </c>
      <c r="F112" s="382">
        <v>170</v>
      </c>
      <c r="G112" s="25">
        <v>153</v>
      </c>
    </row>
    <row r="113" spans="1:7" x14ac:dyDescent="0.2">
      <c r="A113" s="137"/>
      <c r="B113" s="47" t="s">
        <v>1951</v>
      </c>
      <c r="C113" s="48" t="s">
        <v>1952</v>
      </c>
      <c r="D113" s="45" t="s">
        <v>1953</v>
      </c>
      <c r="E113" s="382">
        <v>167.9</v>
      </c>
      <c r="F113" s="382">
        <v>151.1</v>
      </c>
      <c r="G113" s="25">
        <f>7+G107</f>
        <v>136</v>
      </c>
    </row>
    <row r="114" spans="1:7" x14ac:dyDescent="0.2">
      <c r="A114" s="137"/>
      <c r="B114" s="47" t="s">
        <v>1954</v>
      </c>
      <c r="C114" s="48" t="s">
        <v>1955</v>
      </c>
      <c r="D114" s="45" t="s">
        <v>1956</v>
      </c>
      <c r="E114" s="382">
        <v>182.70000000000002</v>
      </c>
      <c r="F114" s="382">
        <v>164.4</v>
      </c>
      <c r="G114" s="25">
        <f t="shared" ref="G114:G118" si="1">7+G108</f>
        <v>148</v>
      </c>
    </row>
    <row r="115" spans="1:7" x14ac:dyDescent="0.2">
      <c r="A115" s="137"/>
      <c r="B115" s="47" t="s">
        <v>1957</v>
      </c>
      <c r="C115" s="48" t="s">
        <v>1958</v>
      </c>
      <c r="D115" s="45" t="s">
        <v>1959</v>
      </c>
      <c r="E115" s="382">
        <v>197.60000000000002</v>
      </c>
      <c r="F115" s="382">
        <v>177.8</v>
      </c>
      <c r="G115" s="25">
        <f t="shared" si="1"/>
        <v>160</v>
      </c>
    </row>
    <row r="116" spans="1:7" x14ac:dyDescent="0.2">
      <c r="A116" s="137"/>
      <c r="B116" s="47" t="s">
        <v>1960</v>
      </c>
      <c r="C116" s="48" t="s">
        <v>1961</v>
      </c>
      <c r="D116" s="45" t="s">
        <v>1962</v>
      </c>
      <c r="E116" s="382">
        <v>167.9</v>
      </c>
      <c r="F116" s="382">
        <v>151.1</v>
      </c>
      <c r="G116" s="25">
        <f t="shared" si="1"/>
        <v>136</v>
      </c>
    </row>
    <row r="117" spans="1:7" x14ac:dyDescent="0.2">
      <c r="A117" s="137"/>
      <c r="B117" s="47" t="s">
        <v>1963</v>
      </c>
      <c r="C117" s="48" t="s">
        <v>1964</v>
      </c>
      <c r="D117" s="45" t="s">
        <v>1965</v>
      </c>
      <c r="E117" s="382">
        <v>182.70000000000002</v>
      </c>
      <c r="F117" s="382">
        <v>164.4</v>
      </c>
      <c r="G117" s="25">
        <f t="shared" si="1"/>
        <v>148</v>
      </c>
    </row>
    <row r="118" spans="1:7" x14ac:dyDescent="0.2">
      <c r="A118" s="137"/>
      <c r="B118" s="47" t="s">
        <v>1966</v>
      </c>
      <c r="C118" s="48" t="s">
        <v>1967</v>
      </c>
      <c r="D118" s="45" t="s">
        <v>1968</v>
      </c>
      <c r="E118" s="382">
        <v>197.60000000000002</v>
      </c>
      <c r="F118" s="382">
        <v>177.8</v>
      </c>
      <c r="G118" s="25">
        <f t="shared" si="1"/>
        <v>160</v>
      </c>
    </row>
    <row r="119" spans="1:7" x14ac:dyDescent="0.2">
      <c r="A119" s="137"/>
      <c r="B119" s="65" t="s">
        <v>154</v>
      </c>
      <c r="C119" s="138"/>
      <c r="D119" s="145" t="s">
        <v>155</v>
      </c>
      <c r="E119" s="66"/>
      <c r="F119" s="36" t="s">
        <v>156</v>
      </c>
      <c r="G119" s="36"/>
    </row>
    <row r="120" spans="1:7" x14ac:dyDescent="0.2">
      <c r="A120" s="137"/>
      <c r="B120" s="47" t="s">
        <v>157</v>
      </c>
      <c r="C120" s="139"/>
      <c r="D120" s="45" t="s">
        <v>158</v>
      </c>
      <c r="E120" s="49"/>
      <c r="F120" s="508">
        <v>25</v>
      </c>
      <c r="G120" s="24"/>
    </row>
    <row r="121" spans="1:7" x14ac:dyDescent="0.2">
      <c r="A121" s="137"/>
      <c r="B121" s="47" t="s">
        <v>345</v>
      </c>
      <c r="C121" s="139"/>
      <c r="D121" s="45" t="s">
        <v>1969</v>
      </c>
      <c r="E121" s="49"/>
      <c r="F121" s="508">
        <v>25</v>
      </c>
      <c r="G121" s="935"/>
    </row>
    <row r="122" spans="1:7" x14ac:dyDescent="0.2">
      <c r="A122" s="137"/>
      <c r="B122" s="47" t="s">
        <v>159</v>
      </c>
      <c r="C122" s="139"/>
      <c r="D122" s="45" t="s">
        <v>160</v>
      </c>
      <c r="E122" s="49"/>
      <c r="F122" s="508">
        <v>46</v>
      </c>
      <c r="G122" s="24"/>
    </row>
    <row r="123" spans="1:7" x14ac:dyDescent="0.2">
      <c r="A123" s="64"/>
      <c r="B123" s="47" t="s">
        <v>161</v>
      </c>
      <c r="C123" s="139"/>
      <c r="D123" s="45" t="s">
        <v>1970</v>
      </c>
      <c r="E123" s="49"/>
      <c r="F123" s="1129">
        <v>16.5</v>
      </c>
      <c r="G123" s="503"/>
    </row>
    <row r="124" spans="1:7" x14ac:dyDescent="0.2">
      <c r="A124" s="64"/>
      <c r="B124" s="47" t="s">
        <v>170</v>
      </c>
      <c r="C124" s="139"/>
      <c r="D124" s="45" t="s">
        <v>171</v>
      </c>
      <c r="E124" s="49"/>
      <c r="F124" s="508">
        <v>70</v>
      </c>
      <c r="G124" s="935"/>
    </row>
    <row r="125" spans="1:7" x14ac:dyDescent="0.2">
      <c r="A125" s="137"/>
      <c r="B125" s="47" t="s">
        <v>172</v>
      </c>
      <c r="C125" s="139"/>
      <c r="D125" s="45" t="s">
        <v>173</v>
      </c>
      <c r="E125" s="49"/>
      <c r="F125" s="508">
        <v>22</v>
      </c>
      <c r="G125" s="938"/>
    </row>
    <row r="126" spans="1:7" x14ac:dyDescent="0.2">
      <c r="A126" s="137"/>
      <c r="B126" s="47" t="s">
        <v>414</v>
      </c>
      <c r="C126" s="139"/>
      <c r="D126" s="45" t="s">
        <v>1799</v>
      </c>
      <c r="E126" s="49"/>
      <c r="F126" s="508">
        <v>70</v>
      </c>
      <c r="G126" s="24"/>
    </row>
    <row r="127" spans="1:7" x14ac:dyDescent="0.2">
      <c r="A127" s="137"/>
      <c r="B127" s="430" t="s">
        <v>355</v>
      </c>
      <c r="C127" s="454"/>
      <c r="D127" s="432" t="s">
        <v>175</v>
      </c>
      <c r="E127" s="444"/>
      <c r="F127" s="508" t="s">
        <v>169</v>
      </c>
      <c r="G127" s="94"/>
    </row>
    <row r="128" spans="1:7" s="43" customFormat="1" ht="15.75" customHeight="1" x14ac:dyDescent="0.2">
      <c r="A128" s="71"/>
      <c r="B128" s="812" t="s">
        <v>178</v>
      </c>
      <c r="C128" s="813" t="s">
        <v>138</v>
      </c>
      <c r="D128" s="814" t="s">
        <v>155</v>
      </c>
      <c r="E128" s="383">
        <v>0.15</v>
      </c>
      <c r="F128" s="383">
        <v>0.1</v>
      </c>
      <c r="G128" s="383">
        <v>0.05</v>
      </c>
    </row>
    <row r="129" spans="1:7" s="43" customFormat="1" x14ac:dyDescent="0.2">
      <c r="A129" s="92"/>
      <c r="B129" s="945" t="s">
        <v>179</v>
      </c>
      <c r="C129" s="946">
        <v>600100189</v>
      </c>
      <c r="D129" s="947" t="s">
        <v>180</v>
      </c>
      <c r="E129" s="948">
        <v>22.200000000000003</v>
      </c>
      <c r="F129" s="948">
        <v>20</v>
      </c>
      <c r="G129" s="944">
        <v>18</v>
      </c>
    </row>
    <row r="130" spans="1:7" s="43" customFormat="1" x14ac:dyDescent="0.2">
      <c r="A130" s="92"/>
      <c r="B130" s="365" t="s">
        <v>183</v>
      </c>
      <c r="C130" s="366">
        <v>600100176</v>
      </c>
      <c r="D130" s="315" t="s">
        <v>184</v>
      </c>
      <c r="E130" s="301">
        <v>22.200000000000003</v>
      </c>
      <c r="F130" s="301">
        <v>20</v>
      </c>
      <c r="G130" s="596">
        <v>18</v>
      </c>
    </row>
    <row r="131" spans="1:7" ht="26.25" customHeight="1" x14ac:dyDescent="0.2">
      <c r="A131" s="64"/>
      <c r="B131" s="365" t="str">
        <f>B44</f>
        <v>WG 6DX16.5LX14W WHT</v>
      </c>
      <c r="C131" s="366" t="str">
        <f>C44</f>
        <v>300400013-001</v>
      </c>
      <c r="D131" s="315" t="str">
        <f>D44</f>
        <v>wireguard, 6"D X 16.5"L X 14"W, white (OL2 surface wall, CRV recessed wall, ESL surface, EVR wall, FTZC wall, VE wall, FTZ wall, VST MINI wall, VSTM wall, PCHA wall, EPX wall, EPC wall)</v>
      </c>
      <c r="E131" s="301">
        <v>71.600000000000009</v>
      </c>
      <c r="F131" s="301">
        <v>64.400000000000006</v>
      </c>
      <c r="G131" s="589">
        <f>G44</f>
        <v>58</v>
      </c>
    </row>
    <row r="132" spans="1:7" ht="21" customHeight="1" x14ac:dyDescent="0.2">
      <c r="A132" s="429" t="s">
        <v>188</v>
      </c>
      <c r="B132" s="429"/>
      <c r="C132" s="429"/>
      <c r="D132" s="429"/>
      <c r="E132" s="429"/>
      <c r="F132" s="429"/>
      <c r="G132" s="429"/>
    </row>
    <row r="133" spans="1:7" s="43" customFormat="1" x14ac:dyDescent="0.2">
      <c r="A133" s="15"/>
      <c r="B133" s="15"/>
      <c r="C133" s="15"/>
      <c r="D133" s="132"/>
      <c r="E133" s="15"/>
      <c r="F133" s="15"/>
      <c r="G133" s="15"/>
    </row>
    <row r="134" spans="1:7" x14ac:dyDescent="0.2">
      <c r="A134" s="67" t="s">
        <v>276</v>
      </c>
      <c r="B134" s="15"/>
      <c r="C134" s="15"/>
      <c r="D134" s="15"/>
      <c r="E134" s="15"/>
      <c r="F134" s="15"/>
      <c r="G134" s="15"/>
    </row>
    <row r="135" spans="1:7" x14ac:dyDescent="0.2">
      <c r="A135" s="15"/>
      <c r="B135" s="15"/>
      <c r="C135" s="15"/>
      <c r="D135" s="15"/>
      <c r="E135" s="15"/>
      <c r="F135" s="15"/>
      <c r="G135" s="15"/>
    </row>
    <row r="137" spans="1:7" x14ac:dyDescent="0.2">
      <c r="B137" t="s">
        <v>1971</v>
      </c>
    </row>
  </sheetData>
  <sortState xmlns:xlrd2="http://schemas.microsoft.com/office/spreadsheetml/2017/richdata2" ref="B84:G86">
    <sortCondition ref="B84:B86"/>
  </sortState>
  <mergeCells count="4">
    <mergeCell ref="B3:G3"/>
    <mergeCell ref="B16:G16"/>
    <mergeCell ref="B93:G93"/>
    <mergeCell ref="B106:G106"/>
  </mergeCells>
  <hyperlinks>
    <hyperlink ref="A134" location="Index!A1" display="Return to Index" xr:uid="{D44B28F1-D70B-984A-AC11-61EA39D07016}"/>
    <hyperlink ref="A45:G45" r:id="rId1" display="Link to Beghelli Web Page" xr:uid="{4C2CA09B-9562-584D-B5BF-70BB308DE98E}"/>
    <hyperlink ref="A91:G91" r:id="rId2" display="Link to Beghelli Web Page" xr:uid="{90F23F8F-54B6-3E4D-AFDB-E295DB694D25}"/>
    <hyperlink ref="A132:G132" r:id="rId3" display="Link to Beghelli Web Page" xr:uid="{7F5ED048-999F-8741-9232-5C1A7132DE4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7215-848D-3B4D-AC51-950A012E56A6}">
  <sheetPr>
    <tabColor rgb="FF00B0F0"/>
  </sheetPr>
  <dimension ref="A1:G77"/>
  <sheetViews>
    <sheetView topLeftCell="A27" zoomScale="317" workbookViewId="0">
      <selection activeCell="R32" sqref="R32"/>
    </sheetView>
  </sheetViews>
  <sheetFormatPr baseColWidth="10" defaultColWidth="10.83203125" defaultRowHeight="16" x14ac:dyDescent="0.2"/>
  <cols>
    <col min="1" max="1" width="8" style="43" customWidth="1"/>
    <col min="2" max="2" width="30.1640625" style="43" customWidth="1"/>
    <col min="3" max="3" width="13.83203125" style="183" customWidth="1"/>
    <col min="4" max="4" width="68.5" style="43" customWidth="1"/>
    <col min="5" max="7" width="10.83203125" style="183"/>
    <col min="8" max="16384" width="10.83203125" style="43"/>
  </cols>
  <sheetData>
    <row r="1" spans="1:7" ht="31" customHeight="1" x14ac:dyDescent="0.2">
      <c r="A1" s="1371" t="s">
        <v>1972</v>
      </c>
      <c r="B1" s="1371"/>
      <c r="C1" s="1371"/>
      <c r="D1" s="1371"/>
      <c r="E1" s="1134" t="s">
        <v>558</v>
      </c>
      <c r="F1" s="1134" t="s">
        <v>558</v>
      </c>
      <c r="G1" s="1134" t="s">
        <v>558</v>
      </c>
    </row>
    <row r="2" spans="1:7" ht="17" x14ac:dyDescent="0.2">
      <c r="A2" s="1149" t="s">
        <v>1973</v>
      </c>
      <c r="B2" s="1165" t="s">
        <v>137</v>
      </c>
      <c r="C2" s="1165" t="s">
        <v>138</v>
      </c>
      <c r="D2" s="1166" t="s">
        <v>1974</v>
      </c>
      <c r="E2" s="1135">
        <v>0.15</v>
      </c>
      <c r="F2" s="1135">
        <v>0.1</v>
      </c>
      <c r="G2" s="1135">
        <v>0.05</v>
      </c>
    </row>
    <row r="3" spans="1:7" x14ac:dyDescent="0.2">
      <c r="A3" s="1150" t="s">
        <v>558</v>
      </c>
      <c r="B3" s="1130" t="s">
        <v>1975</v>
      </c>
      <c r="C3" s="1136" t="s">
        <v>558</v>
      </c>
      <c r="D3" s="1151" t="s">
        <v>558</v>
      </c>
      <c r="E3" s="1136" t="s">
        <v>558</v>
      </c>
      <c r="F3" s="1136" t="s">
        <v>558</v>
      </c>
      <c r="G3" s="1137" t="s">
        <v>558</v>
      </c>
    </row>
    <row r="4" spans="1:7" x14ac:dyDescent="0.2">
      <c r="A4" s="1152" t="s">
        <v>558</v>
      </c>
      <c r="B4" s="1153" t="s">
        <v>1976</v>
      </c>
      <c r="C4" s="1167" t="s">
        <v>1977</v>
      </c>
      <c r="D4" s="1154" t="s">
        <v>1978</v>
      </c>
      <c r="E4" s="1274"/>
      <c r="F4" s="1274"/>
      <c r="G4" s="1274"/>
    </row>
    <row r="5" spans="1:7" ht="18" x14ac:dyDescent="0.2">
      <c r="A5" s="1155" t="s">
        <v>558</v>
      </c>
      <c r="B5" s="1153" t="s">
        <v>1979</v>
      </c>
      <c r="C5" s="1167" t="s">
        <v>1980</v>
      </c>
      <c r="D5" s="1154" t="s">
        <v>1981</v>
      </c>
      <c r="E5" s="1274"/>
      <c r="F5" s="1276" t="s">
        <v>1982</v>
      </c>
      <c r="G5" s="1274"/>
    </row>
    <row r="6" spans="1:7" x14ac:dyDescent="0.2">
      <c r="A6" s="1152" t="s">
        <v>558</v>
      </c>
      <c r="B6" s="1153" t="s">
        <v>1983</v>
      </c>
      <c r="C6" s="1167" t="s">
        <v>1984</v>
      </c>
      <c r="D6" s="1154" t="s">
        <v>1985</v>
      </c>
      <c r="E6" s="1274"/>
      <c r="F6" s="1274"/>
      <c r="G6" s="1274"/>
    </row>
    <row r="7" spans="1:7" x14ac:dyDescent="0.2">
      <c r="A7" s="1152" t="s">
        <v>558</v>
      </c>
      <c r="B7" s="1153" t="s">
        <v>1986</v>
      </c>
      <c r="C7" s="1167" t="s">
        <v>1987</v>
      </c>
      <c r="D7" s="1154" t="s">
        <v>1988</v>
      </c>
      <c r="E7" s="1274"/>
      <c r="F7" s="1274"/>
      <c r="G7" s="1274"/>
    </row>
    <row r="8" spans="1:7" x14ac:dyDescent="0.2">
      <c r="A8" s="1152" t="s">
        <v>558</v>
      </c>
      <c r="B8" s="1153" t="s">
        <v>1989</v>
      </c>
      <c r="C8" s="1167" t="s">
        <v>1990</v>
      </c>
      <c r="D8" s="1154" t="s">
        <v>1991</v>
      </c>
      <c r="E8" s="1274"/>
      <c r="F8" s="1274"/>
      <c r="G8" s="1274"/>
    </row>
    <row r="9" spans="1:7" x14ac:dyDescent="0.2">
      <c r="A9" s="1152" t="s">
        <v>558</v>
      </c>
      <c r="B9" s="1153" t="s">
        <v>1992</v>
      </c>
      <c r="C9" s="1167" t="s">
        <v>1993</v>
      </c>
      <c r="D9" s="1154" t="s">
        <v>1994</v>
      </c>
      <c r="E9" s="1274"/>
      <c r="F9" s="1274"/>
      <c r="G9" s="1274"/>
    </row>
    <row r="10" spans="1:7" x14ac:dyDescent="0.2">
      <c r="A10" s="1150" t="s">
        <v>558</v>
      </c>
      <c r="B10" s="1377" t="s">
        <v>1995</v>
      </c>
      <c r="C10" s="1377"/>
      <c r="D10" s="1377"/>
      <c r="E10" s="1377"/>
      <c r="F10" s="1377"/>
      <c r="G10" s="1378"/>
    </row>
    <row r="11" spans="1:7" x14ac:dyDescent="0.2">
      <c r="A11" s="1152" t="s">
        <v>558</v>
      </c>
      <c r="B11" s="1153" t="s">
        <v>1996</v>
      </c>
      <c r="C11" s="1167" t="s">
        <v>1997</v>
      </c>
      <c r="D11" s="1156" t="s">
        <v>1998</v>
      </c>
      <c r="E11" s="1275"/>
      <c r="F11" s="1274"/>
      <c r="G11" s="1274"/>
    </row>
    <row r="12" spans="1:7" x14ac:dyDescent="0.2">
      <c r="A12" s="1152" t="s">
        <v>558</v>
      </c>
      <c r="B12" s="1153" t="s">
        <v>1999</v>
      </c>
      <c r="C12" s="1167" t="s">
        <v>2000</v>
      </c>
      <c r="D12" s="1156" t="s">
        <v>2001</v>
      </c>
      <c r="E12" s="1275"/>
      <c r="F12" s="1274"/>
      <c r="G12" s="1274"/>
    </row>
    <row r="13" spans="1:7" x14ac:dyDescent="0.2">
      <c r="A13" s="1152" t="s">
        <v>558</v>
      </c>
      <c r="B13" s="1153" t="s">
        <v>2002</v>
      </c>
      <c r="C13" s="1167" t="s">
        <v>2003</v>
      </c>
      <c r="D13" s="1156" t="s">
        <v>2004</v>
      </c>
      <c r="E13" s="1275"/>
      <c r="F13" s="1274"/>
      <c r="G13" s="1274"/>
    </row>
    <row r="14" spans="1:7" x14ac:dyDescent="0.2">
      <c r="A14" s="1150" t="s">
        <v>558</v>
      </c>
      <c r="B14" s="1377" t="s">
        <v>2005</v>
      </c>
      <c r="C14" s="1377"/>
      <c r="D14" s="1377"/>
      <c r="E14" s="1377"/>
      <c r="F14" s="1377"/>
      <c r="G14" s="1378"/>
    </row>
    <row r="15" spans="1:7" x14ac:dyDescent="0.2">
      <c r="A15" s="1155" t="s">
        <v>558</v>
      </c>
      <c r="B15" s="1153" t="s">
        <v>2006</v>
      </c>
      <c r="C15" s="1167" t="s">
        <v>2007</v>
      </c>
      <c r="D15" s="1154" t="s">
        <v>2008</v>
      </c>
      <c r="E15" s="1274"/>
      <c r="F15" s="1274"/>
      <c r="G15" s="1274"/>
    </row>
    <row r="16" spans="1:7" x14ac:dyDescent="0.2">
      <c r="A16" s="1150" t="s">
        <v>558</v>
      </c>
      <c r="B16" s="1377" t="s">
        <v>2009</v>
      </c>
      <c r="C16" s="1377"/>
      <c r="D16" s="1377"/>
      <c r="E16" s="1377"/>
      <c r="F16" s="1377"/>
      <c r="G16" s="1378"/>
    </row>
    <row r="17" spans="1:7" x14ac:dyDescent="0.2">
      <c r="A17" s="1155" t="s">
        <v>558</v>
      </c>
      <c r="B17" s="1153" t="s">
        <v>2010</v>
      </c>
      <c r="C17" s="1167" t="s">
        <v>2011</v>
      </c>
      <c r="D17" s="1154" t="s">
        <v>2012</v>
      </c>
      <c r="E17" s="1274"/>
      <c r="F17" s="1274"/>
      <c r="G17" s="1274"/>
    </row>
    <row r="18" spans="1:7" x14ac:dyDescent="0.2">
      <c r="A18" s="1152" t="s">
        <v>558</v>
      </c>
      <c r="B18" s="1153" t="s">
        <v>2013</v>
      </c>
      <c r="C18" s="1167" t="s">
        <v>2014</v>
      </c>
      <c r="D18" s="1154" t="s">
        <v>2015</v>
      </c>
      <c r="E18" s="1274"/>
      <c r="F18" s="1274"/>
      <c r="G18" s="1274"/>
    </row>
    <row r="19" spans="1:7" x14ac:dyDescent="0.2">
      <c r="A19" s="1150" t="s">
        <v>558</v>
      </c>
      <c r="B19" s="1377" t="s">
        <v>2016</v>
      </c>
      <c r="C19" s="1377"/>
      <c r="D19" s="1377"/>
      <c r="E19" s="1377"/>
      <c r="F19" s="1377"/>
      <c r="G19" s="1378"/>
    </row>
    <row r="20" spans="1:7" x14ac:dyDescent="0.2">
      <c r="A20" s="1152" t="s">
        <v>558</v>
      </c>
      <c r="B20" s="1153" t="s">
        <v>2017</v>
      </c>
      <c r="C20" s="1167" t="s">
        <v>2018</v>
      </c>
      <c r="D20" s="1154" t="s">
        <v>2019</v>
      </c>
      <c r="E20" s="1274"/>
      <c r="F20" s="1274"/>
      <c r="G20" s="1274"/>
    </row>
    <row r="21" spans="1:7" x14ac:dyDescent="0.2">
      <c r="A21" s="1152" t="s">
        <v>558</v>
      </c>
      <c r="B21" s="1153" t="s">
        <v>2020</v>
      </c>
      <c r="C21" s="1167" t="s">
        <v>2021</v>
      </c>
      <c r="D21" s="1154" t="s">
        <v>2022</v>
      </c>
      <c r="E21" s="1274"/>
      <c r="F21" s="1274"/>
      <c r="G21" s="1274"/>
    </row>
    <row r="22" spans="1:7" x14ac:dyDescent="0.2">
      <c r="A22" s="1152" t="s">
        <v>558</v>
      </c>
      <c r="B22" s="1153" t="s">
        <v>2023</v>
      </c>
      <c r="C22" s="1167" t="s">
        <v>2024</v>
      </c>
      <c r="D22" s="1154" t="s">
        <v>2025</v>
      </c>
      <c r="E22" s="1274"/>
      <c r="F22" s="1274"/>
      <c r="G22" s="1274"/>
    </row>
    <row r="23" spans="1:7" x14ac:dyDescent="0.2">
      <c r="A23" s="1152" t="s">
        <v>558</v>
      </c>
      <c r="B23" s="1153" t="s">
        <v>2026</v>
      </c>
      <c r="C23" s="1167" t="s">
        <v>2027</v>
      </c>
      <c r="D23" s="1154" t="s">
        <v>2028</v>
      </c>
      <c r="E23" s="1274"/>
      <c r="F23" s="1274"/>
      <c r="G23" s="1274"/>
    </row>
    <row r="24" spans="1:7" x14ac:dyDescent="0.2">
      <c r="A24" s="1152" t="s">
        <v>558</v>
      </c>
      <c r="B24" s="1153" t="s">
        <v>2029</v>
      </c>
      <c r="C24" s="1167" t="s">
        <v>2030</v>
      </c>
      <c r="D24" s="1154" t="s">
        <v>2031</v>
      </c>
      <c r="E24" s="1274"/>
      <c r="F24" s="1274"/>
      <c r="G24" s="1274"/>
    </row>
    <row r="25" spans="1:7" x14ac:dyDescent="0.2">
      <c r="A25" s="1152" t="s">
        <v>558</v>
      </c>
      <c r="B25" s="1153" t="s">
        <v>2032</v>
      </c>
      <c r="C25" s="1167" t="s">
        <v>2033</v>
      </c>
      <c r="D25" s="1154" t="s">
        <v>2034</v>
      </c>
      <c r="E25" s="1274"/>
      <c r="F25" s="1274"/>
      <c r="G25" s="1274"/>
    </row>
    <row r="26" spans="1:7" x14ac:dyDescent="0.2">
      <c r="A26" s="1150" t="s">
        <v>558</v>
      </c>
      <c r="B26" s="1377" t="s">
        <v>2035</v>
      </c>
      <c r="C26" s="1377"/>
      <c r="D26" s="1377"/>
      <c r="E26" s="1377"/>
      <c r="F26" s="1377"/>
      <c r="G26" s="1378"/>
    </row>
    <row r="27" spans="1:7" x14ac:dyDescent="0.2">
      <c r="A27" s="1152" t="s">
        <v>558</v>
      </c>
      <c r="B27" s="1153" t="s">
        <v>2036</v>
      </c>
      <c r="C27" s="1167" t="s">
        <v>2037</v>
      </c>
      <c r="D27" s="1154" t="s">
        <v>2038</v>
      </c>
      <c r="E27" s="1274"/>
      <c r="F27" s="1274"/>
      <c r="G27" s="1274"/>
    </row>
    <row r="28" spans="1:7" x14ac:dyDescent="0.2">
      <c r="A28" s="1152" t="s">
        <v>558</v>
      </c>
      <c r="B28" s="1153" t="s">
        <v>2039</v>
      </c>
      <c r="C28" s="1167" t="s">
        <v>2040</v>
      </c>
      <c r="D28" s="1154" t="s">
        <v>2041</v>
      </c>
      <c r="E28" s="1274"/>
      <c r="F28" s="1274"/>
      <c r="G28" s="1274"/>
    </row>
    <row r="29" spans="1:7" x14ac:dyDescent="0.2">
      <c r="A29" s="1152" t="s">
        <v>558</v>
      </c>
      <c r="B29" s="1153" t="s">
        <v>2042</v>
      </c>
      <c r="C29" s="1167" t="s">
        <v>2043</v>
      </c>
      <c r="D29" s="1154" t="s">
        <v>2044</v>
      </c>
      <c r="E29" s="1274"/>
      <c r="F29" s="1274"/>
      <c r="G29" s="1274"/>
    </row>
    <row r="30" spans="1:7" x14ac:dyDescent="0.2">
      <c r="A30" s="1152" t="s">
        <v>558</v>
      </c>
      <c r="B30" s="1153" t="s">
        <v>2045</v>
      </c>
      <c r="C30" s="1167" t="s">
        <v>2046</v>
      </c>
      <c r="D30" s="1154" t="s">
        <v>2047</v>
      </c>
      <c r="E30" s="1274"/>
      <c r="F30" s="1274"/>
      <c r="G30" s="1274"/>
    </row>
    <row r="31" spans="1:7" ht="21" customHeight="1" x14ac:dyDescent="0.2">
      <c r="A31" s="1152" t="s">
        <v>558</v>
      </c>
      <c r="B31" s="1153" t="s">
        <v>2048</v>
      </c>
      <c r="C31" s="1167" t="s">
        <v>2049</v>
      </c>
      <c r="D31" s="1154" t="s">
        <v>2050</v>
      </c>
      <c r="E31" s="1274"/>
      <c r="F31" s="1274"/>
      <c r="G31" s="1274"/>
    </row>
    <row r="32" spans="1:7" x14ac:dyDescent="0.2">
      <c r="A32" s="1150" t="s">
        <v>558</v>
      </c>
      <c r="B32" s="1377" t="s">
        <v>2051</v>
      </c>
      <c r="C32" s="1377"/>
      <c r="D32" s="1377"/>
      <c r="E32" s="1377"/>
      <c r="F32" s="1377"/>
      <c r="G32" s="1378"/>
    </row>
    <row r="33" spans="1:7" x14ac:dyDescent="0.2">
      <c r="A33" s="1155" t="s">
        <v>558</v>
      </c>
      <c r="B33" s="1153" t="s">
        <v>2052</v>
      </c>
      <c r="C33" s="1167" t="s">
        <v>2053</v>
      </c>
      <c r="D33" s="1154" t="s">
        <v>2054</v>
      </c>
      <c r="E33" s="1274"/>
      <c r="F33" s="1274"/>
      <c r="G33" s="1274"/>
    </row>
    <row r="34" spans="1:7" ht="21" customHeight="1" x14ac:dyDescent="0.2">
      <c r="A34" s="1372" t="s">
        <v>188</v>
      </c>
      <c r="B34" s="1368"/>
      <c r="C34" s="1139"/>
      <c r="D34" s="1131"/>
      <c r="E34" s="1139"/>
      <c r="F34" s="1139"/>
      <c r="G34" s="1139"/>
    </row>
    <row r="35" spans="1:7" ht="17" x14ac:dyDescent="0.2">
      <c r="A35" s="1157" t="s">
        <v>2</v>
      </c>
      <c r="B35" s="1168" t="s">
        <v>137</v>
      </c>
      <c r="C35" s="1168" t="s">
        <v>138</v>
      </c>
      <c r="D35" s="1169" t="s">
        <v>1974</v>
      </c>
      <c r="E35" s="1140">
        <v>0.15</v>
      </c>
      <c r="F35" s="1140">
        <v>0.1</v>
      </c>
      <c r="G35" s="1140">
        <v>0.05</v>
      </c>
    </row>
    <row r="36" spans="1:7" x14ac:dyDescent="0.2">
      <c r="A36" s="1150" t="s">
        <v>558</v>
      </c>
      <c r="B36" s="1373" t="s">
        <v>2055</v>
      </c>
      <c r="C36" s="1373"/>
      <c r="D36" s="1373"/>
      <c r="E36" s="1373"/>
      <c r="F36" s="1373"/>
      <c r="G36" s="1374"/>
    </row>
    <row r="37" spans="1:7" ht="16" customHeight="1" x14ac:dyDescent="0.2">
      <c r="A37" s="1160" t="s">
        <v>558</v>
      </c>
      <c r="B37" s="1153" t="s">
        <v>2056</v>
      </c>
      <c r="C37" s="1167" t="s">
        <v>2057</v>
      </c>
      <c r="D37" s="1154" t="s">
        <v>2058</v>
      </c>
      <c r="E37" s="1138">
        <v>1709.9</v>
      </c>
      <c r="F37" s="1138">
        <v>1538.9</v>
      </c>
      <c r="G37" s="1138">
        <v>1385</v>
      </c>
    </row>
    <row r="38" spans="1:7" x14ac:dyDescent="0.2">
      <c r="A38" s="1155" t="s">
        <v>558</v>
      </c>
      <c r="B38" s="1153" t="s">
        <v>2059</v>
      </c>
      <c r="C38" s="1167" t="s">
        <v>2060</v>
      </c>
      <c r="D38" s="1154" t="s">
        <v>2061</v>
      </c>
      <c r="E38" s="1138">
        <v>1707.4</v>
      </c>
      <c r="F38" s="1138">
        <v>1536.7</v>
      </c>
      <c r="G38" s="1138">
        <v>1383</v>
      </c>
    </row>
    <row r="39" spans="1:7" x14ac:dyDescent="0.2">
      <c r="A39" s="1150" t="s">
        <v>558</v>
      </c>
      <c r="B39" s="1375" t="s">
        <v>2062</v>
      </c>
      <c r="C39" s="1375"/>
      <c r="D39" s="1375"/>
      <c r="E39" s="1375"/>
      <c r="F39" s="1375"/>
      <c r="G39" s="1376"/>
    </row>
    <row r="40" spans="1:7" x14ac:dyDescent="0.2">
      <c r="A40" s="1160" t="s">
        <v>558</v>
      </c>
      <c r="B40" s="1161" t="s">
        <v>2063</v>
      </c>
      <c r="C40" s="1170" t="s">
        <v>2064</v>
      </c>
      <c r="D40" s="1162" t="s">
        <v>2065</v>
      </c>
      <c r="E40" s="1141">
        <v>1060.4000000000001</v>
      </c>
      <c r="F40" s="1141">
        <v>954.4</v>
      </c>
      <c r="G40" s="1142">
        <v>859</v>
      </c>
    </row>
    <row r="41" spans="1:7" x14ac:dyDescent="0.2">
      <c r="A41" s="1160" t="s">
        <v>558</v>
      </c>
      <c r="B41" s="1153" t="s">
        <v>2066</v>
      </c>
      <c r="C41" s="1167" t="s">
        <v>2067</v>
      </c>
      <c r="D41" s="1154" t="s">
        <v>2068</v>
      </c>
      <c r="E41" s="1138">
        <v>1297.5999999999999</v>
      </c>
      <c r="F41" s="1138">
        <v>1167.8</v>
      </c>
      <c r="G41" s="1143">
        <v>1051</v>
      </c>
    </row>
    <row r="42" spans="1:7" x14ac:dyDescent="0.2">
      <c r="A42" s="1155" t="s">
        <v>558</v>
      </c>
      <c r="B42" s="1153" t="s">
        <v>2069</v>
      </c>
      <c r="C42" s="1167" t="s">
        <v>2070</v>
      </c>
      <c r="D42" s="1154" t="s">
        <v>2071</v>
      </c>
      <c r="E42" s="1138">
        <v>1297.5999999999999</v>
      </c>
      <c r="F42" s="1138">
        <v>1167.8</v>
      </c>
      <c r="G42" s="1143">
        <v>1051</v>
      </c>
    </row>
    <row r="43" spans="1:7" x14ac:dyDescent="0.2">
      <c r="A43" s="1160" t="s">
        <v>558</v>
      </c>
      <c r="B43" s="1153" t="s">
        <v>2072</v>
      </c>
      <c r="C43" s="1167" t="s">
        <v>2073</v>
      </c>
      <c r="D43" s="1154" t="s">
        <v>2074</v>
      </c>
      <c r="E43" s="1138">
        <v>1709.9</v>
      </c>
      <c r="F43" s="1138">
        <v>1538.9</v>
      </c>
      <c r="G43" s="1143">
        <v>1385</v>
      </c>
    </row>
    <row r="44" spans="1:7" x14ac:dyDescent="0.2">
      <c r="A44" s="1160" t="s">
        <v>558</v>
      </c>
      <c r="B44" s="1153" t="s">
        <v>2075</v>
      </c>
      <c r="C44" s="1167" t="s">
        <v>2076</v>
      </c>
      <c r="D44" s="1154" t="s">
        <v>2077</v>
      </c>
      <c r="E44" s="1138">
        <v>1475.3</v>
      </c>
      <c r="F44" s="1138">
        <v>1327.8</v>
      </c>
      <c r="G44" s="1143">
        <v>1195</v>
      </c>
    </row>
    <row r="45" spans="1:7" x14ac:dyDescent="0.2">
      <c r="A45" s="1150" t="s">
        <v>558</v>
      </c>
      <c r="B45" s="1369" t="s">
        <v>2078</v>
      </c>
      <c r="C45" s="1369"/>
      <c r="D45" s="1369"/>
      <c r="E45" s="1369"/>
      <c r="F45" s="1369"/>
      <c r="G45" s="1370"/>
    </row>
    <row r="46" spans="1:7" x14ac:dyDescent="0.2">
      <c r="A46" s="1160" t="s">
        <v>558</v>
      </c>
      <c r="B46" s="1161" t="s">
        <v>2079</v>
      </c>
      <c r="C46" s="1170" t="s">
        <v>2080</v>
      </c>
      <c r="D46" s="1162" t="s">
        <v>2081</v>
      </c>
      <c r="E46" s="1141">
        <v>712.3</v>
      </c>
      <c r="F46" s="1141">
        <v>641.1</v>
      </c>
      <c r="G46" s="1142">
        <v>577</v>
      </c>
    </row>
    <row r="47" spans="1:7" x14ac:dyDescent="0.2">
      <c r="A47" s="1155" t="s">
        <v>558</v>
      </c>
      <c r="B47" s="1153" t="s">
        <v>2082</v>
      </c>
      <c r="C47" s="1167" t="s">
        <v>2083</v>
      </c>
      <c r="D47" s="1154" t="s">
        <v>2084</v>
      </c>
      <c r="E47" s="1138">
        <v>706.2</v>
      </c>
      <c r="F47" s="1138">
        <v>635.6</v>
      </c>
      <c r="G47" s="1143">
        <v>572</v>
      </c>
    </row>
    <row r="48" spans="1:7" x14ac:dyDescent="0.2">
      <c r="A48" s="1150" t="s">
        <v>558</v>
      </c>
      <c r="B48" s="1369" t="s">
        <v>2085</v>
      </c>
      <c r="C48" s="1369"/>
      <c r="D48" s="1369"/>
      <c r="E48" s="1369"/>
      <c r="F48" s="1369"/>
      <c r="G48" s="1370"/>
    </row>
    <row r="49" spans="1:7" x14ac:dyDescent="0.2">
      <c r="A49" s="1160" t="s">
        <v>558</v>
      </c>
      <c r="B49" s="1161" t="s">
        <v>2086</v>
      </c>
      <c r="C49" s="1170" t="s">
        <v>2087</v>
      </c>
      <c r="D49" s="1162" t="s">
        <v>2088</v>
      </c>
      <c r="E49" s="1141">
        <v>700</v>
      </c>
      <c r="F49" s="1141">
        <v>630</v>
      </c>
      <c r="G49" s="1142">
        <v>567</v>
      </c>
    </row>
    <row r="50" spans="1:7" x14ac:dyDescent="0.2">
      <c r="A50" s="1160" t="s">
        <v>558</v>
      </c>
      <c r="B50" s="1153" t="s">
        <v>2089</v>
      </c>
      <c r="C50" s="1167" t="s">
        <v>2090</v>
      </c>
      <c r="D50" s="1154" t="s">
        <v>2091</v>
      </c>
      <c r="E50" s="1138">
        <v>712.3</v>
      </c>
      <c r="F50" s="1138">
        <v>641.1</v>
      </c>
      <c r="G50" s="1143">
        <v>577</v>
      </c>
    </row>
    <row r="51" spans="1:7" x14ac:dyDescent="0.2">
      <c r="A51" s="1150" t="s">
        <v>558</v>
      </c>
      <c r="B51" s="1369" t="s">
        <v>2092</v>
      </c>
      <c r="C51" s="1369"/>
      <c r="D51" s="1369"/>
      <c r="E51" s="1369"/>
      <c r="F51" s="1369"/>
      <c r="G51" s="1370"/>
    </row>
    <row r="52" spans="1:7" x14ac:dyDescent="0.2">
      <c r="A52" s="1160" t="s">
        <v>558</v>
      </c>
      <c r="B52" s="1161" t="s">
        <v>2093</v>
      </c>
      <c r="C52" s="1170" t="s">
        <v>2094</v>
      </c>
      <c r="D52" s="1162" t="s">
        <v>2095</v>
      </c>
      <c r="E52" s="1141">
        <v>1653.3</v>
      </c>
      <c r="F52" s="1141">
        <v>1488</v>
      </c>
      <c r="G52" s="1142">
        <v>1339.2</v>
      </c>
    </row>
    <row r="53" spans="1:7" x14ac:dyDescent="0.2">
      <c r="A53" s="1150" t="s">
        <v>558</v>
      </c>
      <c r="B53" s="1369" t="s">
        <v>2096</v>
      </c>
      <c r="C53" s="1369"/>
      <c r="D53" s="1369"/>
      <c r="E53" s="1369"/>
      <c r="F53" s="1369"/>
      <c r="G53" s="1370"/>
    </row>
    <row r="54" spans="1:7" x14ac:dyDescent="0.2">
      <c r="A54" s="1160" t="s">
        <v>558</v>
      </c>
      <c r="B54" s="1161" t="s">
        <v>2097</v>
      </c>
      <c r="C54" s="1170" t="s">
        <v>2098</v>
      </c>
      <c r="D54" s="1162" t="s">
        <v>2099</v>
      </c>
      <c r="E54" s="1141">
        <v>700</v>
      </c>
      <c r="F54" s="1141">
        <v>630</v>
      </c>
      <c r="G54" s="1142">
        <v>567</v>
      </c>
    </row>
    <row r="55" spans="1:7" x14ac:dyDescent="0.2">
      <c r="A55" s="1160" t="s">
        <v>558</v>
      </c>
      <c r="B55" s="1153" t="s">
        <v>2100</v>
      </c>
      <c r="C55" s="1167" t="s">
        <v>2101</v>
      </c>
      <c r="D55" s="1154" t="s">
        <v>2102</v>
      </c>
      <c r="E55" s="1138">
        <v>700</v>
      </c>
      <c r="F55" s="1138">
        <v>630</v>
      </c>
      <c r="G55" s="1143">
        <v>567</v>
      </c>
    </row>
    <row r="56" spans="1:7" ht="21" customHeight="1" x14ac:dyDescent="0.2">
      <c r="A56" s="1367" t="s">
        <v>188</v>
      </c>
      <c r="B56" s="1368"/>
      <c r="C56" s="1139"/>
      <c r="D56" s="1131"/>
      <c r="E56" s="1139"/>
      <c r="F56" s="1139"/>
      <c r="G56" s="1139"/>
    </row>
    <row r="57" spans="1:7" ht="17" x14ac:dyDescent="0.2">
      <c r="A57" s="1157" t="s">
        <v>2103</v>
      </c>
      <c r="B57" s="1158" t="s">
        <v>137</v>
      </c>
      <c r="C57" s="1168" t="s">
        <v>138</v>
      </c>
      <c r="D57" s="1159" t="s">
        <v>1974</v>
      </c>
      <c r="E57" s="1140">
        <v>0.15</v>
      </c>
      <c r="F57" s="1140">
        <v>0.1</v>
      </c>
      <c r="G57" s="1140">
        <v>0.05</v>
      </c>
    </row>
    <row r="58" spans="1:7" x14ac:dyDescent="0.2">
      <c r="A58" s="1160" t="s">
        <v>558</v>
      </c>
      <c r="B58" s="1163" t="s">
        <v>2104</v>
      </c>
      <c r="C58" s="1146" t="s">
        <v>558</v>
      </c>
      <c r="D58" s="1164" t="s">
        <v>558</v>
      </c>
      <c r="E58" s="1144" t="s">
        <v>558</v>
      </c>
      <c r="F58" s="1145" t="s">
        <v>169</v>
      </c>
      <c r="G58" s="1146" t="s">
        <v>558</v>
      </c>
    </row>
    <row r="59" spans="1:7" ht="21" customHeight="1" x14ac:dyDescent="0.2">
      <c r="A59" s="1367" t="s">
        <v>188</v>
      </c>
      <c r="B59" s="1368"/>
      <c r="C59" s="1139"/>
      <c r="D59" s="1131"/>
      <c r="E59" s="1139"/>
      <c r="F59" s="1139"/>
      <c r="G59" s="1139"/>
    </row>
    <row r="60" spans="1:7" x14ac:dyDescent="0.2">
      <c r="A60" s="1132" t="s">
        <v>558</v>
      </c>
      <c r="B60" s="1132" t="s">
        <v>558</v>
      </c>
      <c r="C60" s="1147" t="s">
        <v>558</v>
      </c>
      <c r="D60" s="1132" t="s">
        <v>558</v>
      </c>
      <c r="E60" s="1147" t="s">
        <v>558</v>
      </c>
      <c r="F60" s="1147" t="s">
        <v>558</v>
      </c>
      <c r="G60" s="1147" t="s">
        <v>558</v>
      </c>
    </row>
    <row r="61" spans="1:7" x14ac:dyDescent="0.2">
      <c r="A61" s="1367" t="s">
        <v>276</v>
      </c>
      <c r="B61" s="1368"/>
      <c r="C61" s="1147" t="s">
        <v>558</v>
      </c>
      <c r="D61" s="1132" t="s">
        <v>558</v>
      </c>
      <c r="E61" s="1147" t="s">
        <v>558</v>
      </c>
      <c r="F61" s="1147" t="s">
        <v>558</v>
      </c>
      <c r="G61" s="1147" t="s">
        <v>558</v>
      </c>
    </row>
    <row r="62" spans="1:7" x14ac:dyDescent="0.2">
      <c r="A62" s="1132" t="s">
        <v>558</v>
      </c>
      <c r="B62" s="1132" t="s">
        <v>558</v>
      </c>
      <c r="C62" s="1147" t="s">
        <v>558</v>
      </c>
      <c r="D62" s="1132" t="s">
        <v>558</v>
      </c>
      <c r="E62" s="1147" t="s">
        <v>558</v>
      </c>
      <c r="F62" s="1147" t="s">
        <v>558</v>
      </c>
      <c r="G62" s="1147" t="s">
        <v>558</v>
      </c>
    </row>
    <row r="63" spans="1:7" x14ac:dyDescent="0.2">
      <c r="A63" s="1132" t="s">
        <v>558</v>
      </c>
      <c r="B63" s="1132" t="s">
        <v>558</v>
      </c>
      <c r="C63" s="1147" t="s">
        <v>558</v>
      </c>
      <c r="D63" s="1132" t="s">
        <v>558</v>
      </c>
      <c r="E63" s="1147" t="s">
        <v>558</v>
      </c>
      <c r="F63" s="1147" t="s">
        <v>558</v>
      </c>
      <c r="G63" s="1147" t="s">
        <v>558</v>
      </c>
    </row>
    <row r="64" spans="1:7" x14ac:dyDescent="0.2">
      <c r="A64" s="1133"/>
      <c r="B64" s="1133"/>
      <c r="C64" s="1148"/>
      <c r="D64" s="1133"/>
      <c r="E64" s="1148"/>
      <c r="F64" s="1148"/>
      <c r="G64" s="1148"/>
    </row>
    <row r="65" spans="1:7" x14ac:dyDescent="0.2">
      <c r="A65" s="1133"/>
      <c r="B65" s="1133"/>
      <c r="C65" s="1148"/>
      <c r="D65" s="1133"/>
      <c r="E65" s="1148"/>
      <c r="F65" s="1148"/>
      <c r="G65" s="1148"/>
    </row>
    <row r="66" spans="1:7" x14ac:dyDescent="0.2">
      <c r="A66" s="1133"/>
      <c r="B66" s="1133"/>
      <c r="C66" s="1148"/>
      <c r="D66" s="1133"/>
      <c r="E66" s="1148"/>
      <c r="F66" s="1148"/>
      <c r="G66" s="1148"/>
    </row>
    <row r="67" spans="1:7" x14ac:dyDescent="0.2">
      <c r="A67" s="1133"/>
      <c r="B67" s="1133"/>
      <c r="C67" s="1148"/>
      <c r="D67" s="1133"/>
      <c r="E67" s="1148"/>
      <c r="F67" s="1148"/>
      <c r="G67" s="1148"/>
    </row>
    <row r="68" spans="1:7" x14ac:dyDescent="0.2">
      <c r="A68" s="1133"/>
      <c r="B68" s="1133"/>
      <c r="C68" s="1148"/>
      <c r="D68" s="1133"/>
      <c r="E68" s="1148"/>
      <c r="F68" s="1148"/>
      <c r="G68" s="1148"/>
    </row>
    <row r="69" spans="1:7" x14ac:dyDescent="0.2">
      <c r="A69" s="1133"/>
      <c r="B69" s="1133"/>
      <c r="C69" s="1148"/>
      <c r="D69" s="1133"/>
      <c r="E69" s="1148"/>
      <c r="F69" s="1148"/>
      <c r="G69" s="1148"/>
    </row>
    <row r="70" spans="1:7" x14ac:dyDescent="0.2">
      <c r="A70" s="1133"/>
      <c r="B70" s="1133"/>
      <c r="C70" s="1148"/>
      <c r="D70" s="1133"/>
      <c r="E70" s="1148"/>
      <c r="F70" s="1148"/>
      <c r="G70" s="1148"/>
    </row>
    <row r="71" spans="1:7" x14ac:dyDescent="0.2">
      <c r="A71" s="1133"/>
      <c r="B71" s="1133"/>
      <c r="C71" s="1148"/>
      <c r="D71" s="1133"/>
      <c r="E71" s="1148"/>
      <c r="F71" s="1148"/>
      <c r="G71" s="1148"/>
    </row>
    <row r="72" spans="1:7" x14ac:dyDescent="0.2">
      <c r="A72" s="1133"/>
      <c r="B72" s="1133"/>
      <c r="C72" s="1148"/>
      <c r="D72" s="1133"/>
      <c r="E72" s="1148"/>
      <c r="F72" s="1148"/>
      <c r="G72" s="1148"/>
    </row>
    <row r="73" spans="1:7" x14ac:dyDescent="0.2">
      <c r="A73" s="1133"/>
      <c r="B73" s="1133"/>
      <c r="C73" s="1148"/>
      <c r="D73" s="1133"/>
      <c r="E73" s="1148"/>
      <c r="F73" s="1148"/>
      <c r="G73" s="1148"/>
    </row>
    <row r="74" spans="1:7" x14ac:dyDescent="0.2">
      <c r="A74" s="1133"/>
      <c r="B74" s="1133"/>
      <c r="C74" s="1148"/>
      <c r="D74" s="1133"/>
      <c r="E74" s="1148"/>
      <c r="F74" s="1148"/>
      <c r="G74" s="1148"/>
    </row>
    <row r="75" spans="1:7" x14ac:dyDescent="0.2">
      <c r="A75" s="1133"/>
      <c r="B75" s="1133"/>
      <c r="C75" s="1148"/>
      <c r="D75" s="1133"/>
      <c r="E75" s="1148"/>
      <c r="F75" s="1148"/>
      <c r="G75" s="1148"/>
    </row>
    <row r="76" spans="1:7" x14ac:dyDescent="0.2">
      <c r="A76" s="1133"/>
      <c r="B76" s="1133"/>
      <c r="C76" s="1148"/>
      <c r="D76" s="1133"/>
      <c r="E76" s="1148"/>
      <c r="F76" s="1148"/>
      <c r="G76" s="1148"/>
    </row>
    <row r="77" spans="1:7" x14ac:dyDescent="0.2">
      <c r="A77" s="1133"/>
      <c r="B77" s="1133"/>
      <c r="C77" s="1148"/>
      <c r="D77" s="1133"/>
      <c r="E77" s="1148"/>
      <c r="F77" s="1148"/>
      <c r="G77" s="1148"/>
    </row>
  </sheetData>
  <mergeCells count="17">
    <mergeCell ref="A1:D1"/>
    <mergeCell ref="A34:B34"/>
    <mergeCell ref="B36:G36"/>
    <mergeCell ref="B39:G39"/>
    <mergeCell ref="B45:G45"/>
    <mergeCell ref="B32:G32"/>
    <mergeCell ref="B10:G10"/>
    <mergeCell ref="B14:G14"/>
    <mergeCell ref="B16:G16"/>
    <mergeCell ref="B19:G19"/>
    <mergeCell ref="B26:G26"/>
    <mergeCell ref="A61:B61"/>
    <mergeCell ref="B48:G48"/>
    <mergeCell ref="B51:G51"/>
    <mergeCell ref="B53:G53"/>
    <mergeCell ref="A56:B56"/>
    <mergeCell ref="A59:B59"/>
  </mergeCells>
  <hyperlinks>
    <hyperlink ref="A34" r:id="rId1" xr:uid="{5B4C629F-F06D-463C-AA15-B6EE77D85D30}"/>
    <hyperlink ref="A56" r:id="rId2" xr:uid="{FEB3DB00-6243-44B2-B16D-7FC9579AD281}"/>
    <hyperlink ref="A59" r:id="rId3" xr:uid="{DA6286D1-746A-47C4-B1C3-F4439EBD64F3}"/>
    <hyperlink ref="A61" r:id="rId4" location="Index!A1" xr:uid="{01B2F866-EA66-4B16-97BF-C38F6F29EC1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7735-98A9-184E-910A-A7824E6EB21C}">
  <sheetPr>
    <tabColor rgb="FF00B0F0"/>
  </sheetPr>
  <dimension ref="A1:G83"/>
  <sheetViews>
    <sheetView topLeftCell="A63" workbookViewId="0">
      <selection activeCell="A83" sqref="A83"/>
    </sheetView>
  </sheetViews>
  <sheetFormatPr baseColWidth="10" defaultColWidth="11" defaultRowHeight="16" x14ac:dyDescent="0.2"/>
  <cols>
    <col min="1" max="1" width="8" customWidth="1"/>
    <col min="2" max="2" width="17" customWidth="1"/>
    <col min="3" max="3" width="14.1640625" customWidth="1"/>
    <col min="4" max="4" width="54.33203125" customWidth="1"/>
    <col min="5" max="7" width="11" customWidth="1"/>
  </cols>
  <sheetData>
    <row r="1" spans="1:7" x14ac:dyDescent="0.2">
      <c r="A1" s="411" t="s">
        <v>39</v>
      </c>
      <c r="B1" s="388" t="s">
        <v>137</v>
      </c>
      <c r="C1" s="388" t="s">
        <v>138</v>
      </c>
      <c r="D1" s="388" t="s">
        <v>1331</v>
      </c>
      <c r="E1" s="383">
        <v>0.15</v>
      </c>
      <c r="F1" s="383">
        <v>0.1</v>
      </c>
      <c r="G1" s="383">
        <v>0.05</v>
      </c>
    </row>
    <row r="2" spans="1:7" x14ac:dyDescent="0.2">
      <c r="A2" s="64"/>
      <c r="B2" s="770" t="s">
        <v>1332</v>
      </c>
      <c r="C2" s="771"/>
      <c r="D2" s="771"/>
      <c r="E2" s="771"/>
      <c r="F2" s="771"/>
      <c r="G2" s="772"/>
    </row>
    <row r="3" spans="1:7" x14ac:dyDescent="0.2">
      <c r="A3" s="64"/>
      <c r="B3" s="47" t="s">
        <v>2105</v>
      </c>
      <c r="C3" s="48"/>
      <c r="D3" s="47" t="s">
        <v>2106</v>
      </c>
      <c r="E3" s="685">
        <v>237</v>
      </c>
      <c r="F3" s="1171">
        <v>213.3</v>
      </c>
      <c r="G3" s="1172">
        <v>192</v>
      </c>
    </row>
    <row r="4" spans="1:7" ht="15.5" customHeight="1" x14ac:dyDescent="0.2">
      <c r="A4" s="64"/>
      <c r="B4" s="47" t="s">
        <v>2107</v>
      </c>
      <c r="C4" s="48"/>
      <c r="D4" s="47" t="s">
        <v>2108</v>
      </c>
      <c r="E4" s="415">
        <v>333.3</v>
      </c>
      <c r="F4" s="1173">
        <v>300</v>
      </c>
      <c r="G4" s="1174">
        <v>270</v>
      </c>
    </row>
    <row r="5" spans="1:7" x14ac:dyDescent="0.2">
      <c r="A5" s="64"/>
      <c r="B5" s="47" t="s">
        <v>2109</v>
      </c>
      <c r="C5" s="48"/>
      <c r="D5" s="47" t="s">
        <v>2110</v>
      </c>
      <c r="E5" s="415">
        <v>251.9</v>
      </c>
      <c r="F5" s="1173">
        <v>226.7</v>
      </c>
      <c r="G5" s="1174">
        <v>204</v>
      </c>
    </row>
    <row r="6" spans="1:7" x14ac:dyDescent="0.2">
      <c r="A6" s="64"/>
      <c r="B6" s="105" t="s">
        <v>2111</v>
      </c>
      <c r="C6" s="104"/>
      <c r="D6" s="47" t="s">
        <v>2112</v>
      </c>
      <c r="E6" s="415">
        <v>302.39999999999998</v>
      </c>
      <c r="F6" s="1173">
        <v>272.2</v>
      </c>
      <c r="G6" s="1174">
        <v>245</v>
      </c>
    </row>
    <row r="7" spans="1:7" x14ac:dyDescent="0.2">
      <c r="A7" s="71"/>
      <c r="B7" s="725" t="s">
        <v>2113</v>
      </c>
      <c r="C7" s="726"/>
      <c r="D7" s="47" t="s">
        <v>2114</v>
      </c>
      <c r="E7" s="1173">
        <v>316</v>
      </c>
      <c r="F7" s="1173">
        <v>284.39999999999998</v>
      </c>
      <c r="G7" s="1174">
        <v>256</v>
      </c>
    </row>
    <row r="8" spans="1:7" x14ac:dyDescent="0.2">
      <c r="A8" s="71"/>
      <c r="B8" s="725" t="s">
        <v>2115</v>
      </c>
      <c r="C8" s="726"/>
      <c r="D8" s="47" t="s">
        <v>2116</v>
      </c>
      <c r="E8" s="1173">
        <v>432.1</v>
      </c>
      <c r="F8" s="1173">
        <v>388.9</v>
      </c>
      <c r="G8" s="1174">
        <v>350</v>
      </c>
    </row>
    <row r="9" spans="1:7" x14ac:dyDescent="0.2">
      <c r="A9" s="71"/>
      <c r="B9" s="725" t="s">
        <v>2117</v>
      </c>
      <c r="C9" s="726"/>
      <c r="D9" s="47" t="s">
        <v>2118</v>
      </c>
      <c r="E9" s="1173">
        <v>437</v>
      </c>
      <c r="F9" s="1173">
        <v>393.3</v>
      </c>
      <c r="G9" s="1174">
        <v>354</v>
      </c>
    </row>
    <row r="10" spans="1:7" x14ac:dyDescent="0.2">
      <c r="A10" s="71"/>
      <c r="B10" s="725" t="s">
        <v>2119</v>
      </c>
      <c r="C10" s="726"/>
      <c r="D10" s="47" t="s">
        <v>2120</v>
      </c>
      <c r="E10" s="1173">
        <v>458</v>
      </c>
      <c r="F10" s="1173">
        <v>412.2</v>
      </c>
      <c r="G10" s="1174">
        <v>371</v>
      </c>
    </row>
    <row r="11" spans="1:7" x14ac:dyDescent="0.2">
      <c r="A11" s="64"/>
      <c r="B11" s="338" t="s">
        <v>1341</v>
      </c>
      <c r="C11" s="617"/>
      <c r="D11" s="617"/>
      <c r="E11" s="1175" t="s">
        <v>558</v>
      </c>
      <c r="F11" s="1175" t="s">
        <v>558</v>
      </c>
      <c r="G11" s="1176" t="s">
        <v>558</v>
      </c>
    </row>
    <row r="12" spans="1:7" x14ac:dyDescent="0.2">
      <c r="A12" s="64"/>
      <c r="B12" s="47" t="s">
        <v>2121</v>
      </c>
      <c r="C12" s="48"/>
      <c r="D12" s="47" t="s">
        <v>2122</v>
      </c>
      <c r="E12" s="685">
        <v>422.2</v>
      </c>
      <c r="F12" s="1171">
        <v>380</v>
      </c>
      <c r="G12" s="1172">
        <v>342</v>
      </c>
    </row>
    <row r="13" spans="1:7" x14ac:dyDescent="0.2">
      <c r="A13" s="64"/>
      <c r="B13" s="47" t="s">
        <v>2123</v>
      </c>
      <c r="C13" s="48"/>
      <c r="D13" s="47" t="s">
        <v>2124</v>
      </c>
      <c r="E13" s="415">
        <v>493.8</v>
      </c>
      <c r="F13" s="1173">
        <v>444.4</v>
      </c>
      <c r="G13" s="1174">
        <v>400</v>
      </c>
    </row>
    <row r="14" spans="1:7" x14ac:dyDescent="0.2">
      <c r="A14" s="64"/>
      <c r="B14" s="47" t="s">
        <v>2125</v>
      </c>
      <c r="C14" s="48"/>
      <c r="D14" s="47" t="s">
        <v>2126</v>
      </c>
      <c r="E14" s="415">
        <v>503.7</v>
      </c>
      <c r="F14" s="1173">
        <v>453.3</v>
      </c>
      <c r="G14" s="1174">
        <v>408</v>
      </c>
    </row>
    <row r="15" spans="1:7" x14ac:dyDescent="0.2">
      <c r="A15" s="64"/>
      <c r="B15" s="65" t="s">
        <v>154</v>
      </c>
      <c r="C15" s="62"/>
      <c r="D15" s="734" t="s">
        <v>155</v>
      </c>
      <c r="E15" s="731"/>
      <c r="F15" s="732" t="s">
        <v>156</v>
      </c>
      <c r="G15" s="733"/>
    </row>
    <row r="16" spans="1:7" x14ac:dyDescent="0.2">
      <c r="A16" s="64"/>
      <c r="B16" s="47" t="s">
        <v>1497</v>
      </c>
      <c r="C16" s="48"/>
      <c r="D16" s="47" t="s">
        <v>1498</v>
      </c>
      <c r="E16" s="401"/>
      <c r="F16" s="117">
        <v>22</v>
      </c>
      <c r="G16" s="29"/>
    </row>
    <row r="17" spans="1:7" x14ac:dyDescent="0.2">
      <c r="A17" s="64"/>
      <c r="B17" s="47" t="s">
        <v>412</v>
      </c>
      <c r="C17" s="48"/>
      <c r="D17" s="47" t="s">
        <v>1441</v>
      </c>
      <c r="E17" s="49"/>
      <c r="F17" s="50">
        <v>25</v>
      </c>
      <c r="G17" s="24"/>
    </row>
    <row r="18" spans="1:7" x14ac:dyDescent="0.2">
      <c r="A18" s="64"/>
      <c r="B18" s="47" t="s">
        <v>161</v>
      </c>
      <c r="C18" s="48"/>
      <c r="D18" s="47" t="s">
        <v>1351</v>
      </c>
      <c r="E18" s="49"/>
      <c r="F18" s="50">
        <v>22</v>
      </c>
      <c r="G18" s="24"/>
    </row>
    <row r="19" spans="1:7" x14ac:dyDescent="0.2">
      <c r="A19" s="64"/>
      <c r="B19" s="47" t="s">
        <v>165</v>
      </c>
      <c r="C19" s="48"/>
      <c r="D19" s="47" t="s">
        <v>1352</v>
      </c>
      <c r="E19" s="49"/>
      <c r="F19" s="50">
        <v>17</v>
      </c>
      <c r="G19" s="24"/>
    </row>
    <row r="20" spans="1:7" x14ac:dyDescent="0.2">
      <c r="A20" s="64"/>
      <c r="B20" s="47" t="s">
        <v>1353</v>
      </c>
      <c r="C20" s="48"/>
      <c r="D20" s="47" t="s">
        <v>1354</v>
      </c>
      <c r="E20" s="49"/>
      <c r="F20" s="50">
        <v>50</v>
      </c>
      <c r="G20" s="24"/>
    </row>
    <row r="21" spans="1:7" x14ac:dyDescent="0.2">
      <c r="A21" s="64"/>
      <c r="B21" s="47" t="s">
        <v>1355</v>
      </c>
      <c r="C21" s="48"/>
      <c r="D21" s="47" t="s">
        <v>1356</v>
      </c>
      <c r="E21" s="49"/>
      <c r="F21" s="50" t="s">
        <v>169</v>
      </c>
      <c r="G21" s="94"/>
    </row>
    <row r="22" spans="1:7" x14ac:dyDescent="0.2">
      <c r="A22" s="64"/>
      <c r="B22" s="47" t="s">
        <v>1357</v>
      </c>
      <c r="C22" s="48"/>
      <c r="D22" s="47" t="s">
        <v>1358</v>
      </c>
      <c r="E22" s="49"/>
      <c r="F22" s="50">
        <v>15</v>
      </c>
      <c r="G22" s="24"/>
    </row>
    <row r="23" spans="1:7" x14ac:dyDescent="0.2">
      <c r="A23" s="64"/>
      <c r="B23" s="47" t="s">
        <v>1499</v>
      </c>
      <c r="C23" s="48"/>
      <c r="D23" s="47" t="s">
        <v>1500</v>
      </c>
      <c r="E23" s="49"/>
      <c r="F23" s="50">
        <v>22</v>
      </c>
      <c r="G23" s="24"/>
    </row>
    <row r="24" spans="1:7" x14ac:dyDescent="0.2">
      <c r="A24" s="64"/>
      <c r="B24" s="47" t="s">
        <v>170</v>
      </c>
      <c r="C24" s="48"/>
      <c r="D24" s="47" t="s">
        <v>1442</v>
      </c>
      <c r="E24" s="49"/>
      <c r="F24" s="50">
        <v>70</v>
      </c>
      <c r="G24" s="24"/>
    </row>
    <row r="25" spans="1:7" x14ac:dyDescent="0.2">
      <c r="A25" s="64"/>
      <c r="B25" s="47" t="s">
        <v>416</v>
      </c>
      <c r="C25" s="48"/>
      <c r="D25" s="47" t="s">
        <v>1359</v>
      </c>
      <c r="E25" s="49"/>
      <c r="F25" s="50">
        <v>75</v>
      </c>
      <c r="G25" s="24"/>
    </row>
    <row r="26" spans="1:7" x14ac:dyDescent="0.2">
      <c r="A26" s="64"/>
      <c r="B26" s="47" t="s">
        <v>1268</v>
      </c>
      <c r="C26" s="48"/>
      <c r="D26" s="47" t="s">
        <v>1361</v>
      </c>
      <c r="E26" s="49"/>
      <c r="F26" s="50">
        <v>20</v>
      </c>
      <c r="G26" s="24"/>
    </row>
    <row r="27" spans="1:7" x14ac:dyDescent="0.2">
      <c r="A27" s="64"/>
      <c r="B27" s="47" t="s">
        <v>176</v>
      </c>
      <c r="C27" s="48"/>
      <c r="D27" s="47" t="s">
        <v>1362</v>
      </c>
      <c r="E27" s="49"/>
      <c r="F27" s="50">
        <v>18</v>
      </c>
      <c r="G27" s="24"/>
    </row>
    <row r="28" spans="1:7" x14ac:dyDescent="0.2">
      <c r="A28" s="64"/>
      <c r="B28" s="47" t="s">
        <v>422</v>
      </c>
      <c r="C28" s="48"/>
      <c r="D28" s="47" t="s">
        <v>1444</v>
      </c>
      <c r="E28" s="49"/>
      <c r="F28" s="50">
        <v>25</v>
      </c>
      <c r="G28" s="24"/>
    </row>
    <row r="29" spans="1:7" ht="15.5" customHeight="1" x14ac:dyDescent="0.2">
      <c r="B29" s="65" t="s">
        <v>1363</v>
      </c>
      <c r="C29" s="212"/>
      <c r="D29" s="62" t="s">
        <v>155</v>
      </c>
      <c r="E29" s="534">
        <v>0.15</v>
      </c>
      <c r="F29" s="534">
        <v>0.1</v>
      </c>
      <c r="G29" s="534">
        <v>0.05</v>
      </c>
    </row>
    <row r="30" spans="1:7" ht="15.5" customHeight="1" x14ac:dyDescent="0.2">
      <c r="B30" s="597" t="str">
        <f>Accessories!B180</f>
        <v>1SR 7.2W</v>
      </c>
      <c r="C30" s="597" t="str">
        <f>Accessories!C180</f>
        <v xml:space="preserve"> </v>
      </c>
      <c r="D30" s="597" t="str">
        <f>Accessories!D180</f>
        <v>SINGLE PAR18 HEAD WITH ONE 7.2W INCANDESCENT LAMP (6V ONLY)</v>
      </c>
      <c r="E30" s="382">
        <v>8.7000000000000011</v>
      </c>
      <c r="F30" s="382">
        <v>7.8000000000000007</v>
      </c>
      <c r="G30" s="382">
        <v>7</v>
      </c>
    </row>
    <row r="31" spans="1:7" ht="15.75" customHeight="1" x14ac:dyDescent="0.2">
      <c r="B31" s="597" t="str">
        <f>Accessories!B181</f>
        <v>1SR 9W</v>
      </c>
      <c r="C31" s="597" t="str">
        <f>Accessories!C181</f>
        <v xml:space="preserve"> </v>
      </c>
      <c r="D31" s="597" t="str">
        <f>Accessories!D181</f>
        <v>SINGLE PAR18 HEAD WITH ONE 9W INCANDESCENT LAMP</v>
      </c>
      <c r="E31" s="382">
        <v>12.3</v>
      </c>
      <c r="F31" s="382">
        <v>11.100000000000001</v>
      </c>
      <c r="G31" s="382">
        <v>10</v>
      </c>
    </row>
    <row r="32" spans="1:7" ht="15.5" customHeight="1" x14ac:dyDescent="0.2">
      <c r="B32" s="597" t="str">
        <f>Accessories!B182</f>
        <v>1SR 12W</v>
      </c>
      <c r="C32" s="597" t="str">
        <f>Accessories!C182</f>
        <v xml:space="preserve"> </v>
      </c>
      <c r="D32" s="597" t="str">
        <f>Accessories!D182</f>
        <v>SINGLE PAR18 HEAD WITH ONE 12W LAMP (12V ONLY)</v>
      </c>
      <c r="E32" s="382">
        <v>18.600000000000001</v>
      </c>
      <c r="F32" s="382">
        <v>16.7</v>
      </c>
      <c r="G32" s="382">
        <v>15</v>
      </c>
    </row>
    <row r="33" spans="2:7" ht="15.5" customHeight="1" x14ac:dyDescent="0.2">
      <c r="B33" s="597" t="str">
        <f>Accessories!B183</f>
        <v>1SR 12WQ</v>
      </c>
      <c r="C33" s="597" t="str">
        <f>Accessories!C183</f>
        <v xml:space="preserve"> </v>
      </c>
      <c r="D33" s="597" t="str">
        <f>Accessories!D183</f>
        <v>SINGLE PAR18 HEAD WITH ONE 12W QUARTZ LAMP (6V &amp; 12V ONLY)</v>
      </c>
      <c r="E33" s="382">
        <v>18.600000000000001</v>
      </c>
      <c r="F33" s="382">
        <v>16.7</v>
      </c>
      <c r="G33" s="382">
        <v>15</v>
      </c>
    </row>
    <row r="34" spans="2:7" ht="15.5" customHeight="1" x14ac:dyDescent="0.2">
      <c r="B34" s="597" t="str">
        <f>Accessories!B184</f>
        <v>1SR 18W</v>
      </c>
      <c r="C34" s="597" t="str">
        <f>Accessories!C184</f>
        <v xml:space="preserve"> </v>
      </c>
      <c r="D34" s="597" t="str">
        <f>Accessories!D184</f>
        <v>SINGLE PAR18 HEAD WITH ONE 18W LAMP (12V &amp; 24V ONLY)</v>
      </c>
      <c r="E34" s="382">
        <v>18.600000000000001</v>
      </c>
      <c r="F34" s="382">
        <v>16.7</v>
      </c>
      <c r="G34" s="382">
        <v>15</v>
      </c>
    </row>
    <row r="35" spans="2:7" ht="15.5" customHeight="1" x14ac:dyDescent="0.2">
      <c r="B35" s="597" t="str">
        <f>Accessories!B185</f>
        <v>1SR 20WQ</v>
      </c>
      <c r="C35" s="597" t="str">
        <f>Accessories!C185</f>
        <v xml:space="preserve"> </v>
      </c>
      <c r="D35" s="597" t="str">
        <f>Accessories!D185</f>
        <v>SINGLE PAR18 HEAD WITH ONE 20W QUARTZ LAMP (12V ONLY)</v>
      </c>
      <c r="E35" s="382">
        <v>18.600000000000001</v>
      </c>
      <c r="F35" s="382">
        <v>16.7</v>
      </c>
      <c r="G35" s="382">
        <v>15</v>
      </c>
    </row>
    <row r="36" spans="2:7" ht="15.5" customHeight="1" x14ac:dyDescent="0.2">
      <c r="B36" s="597" t="str">
        <f>Accessories!B186</f>
        <v>1SR 2WLED</v>
      </c>
      <c r="C36" s="597" t="str">
        <f>Accessories!C186</f>
        <v xml:space="preserve"> </v>
      </c>
      <c r="D36" s="597" t="str">
        <f>Accessories!D186</f>
        <v>SINGLE PAR18 HEAD WITH ONE 2W LED LAMP (12V ONLY)</v>
      </c>
      <c r="E36" s="382">
        <v>19.8</v>
      </c>
      <c r="F36" s="382">
        <v>17.8</v>
      </c>
      <c r="G36" s="382">
        <v>16</v>
      </c>
    </row>
    <row r="37" spans="2:7" ht="15.5" customHeight="1" x14ac:dyDescent="0.2">
      <c r="B37" s="597" t="str">
        <f>Accessories!B187</f>
        <v>1SR 5WLED</v>
      </c>
      <c r="C37" s="597" t="str">
        <f>Accessories!C187</f>
        <v xml:space="preserve"> </v>
      </c>
      <c r="D37" s="597" t="str">
        <f>Accessories!D187</f>
        <v>SINGLE PAR18 HEAD WITH ONE 5W LED LAMP</v>
      </c>
      <c r="E37" s="382">
        <v>22.900000000000002</v>
      </c>
      <c r="F37" s="382">
        <v>20.6</v>
      </c>
      <c r="G37" s="382">
        <v>18.5</v>
      </c>
    </row>
    <row r="38" spans="2:7" ht="15.5" customHeight="1" x14ac:dyDescent="0.2">
      <c r="B38" s="597" t="str">
        <f>Accessories!B188</f>
        <v>1SR 7WLED</v>
      </c>
      <c r="C38" s="597" t="str">
        <f>Accessories!C188</f>
        <v xml:space="preserve"> </v>
      </c>
      <c r="D38" s="597" t="str">
        <f>Accessories!D188</f>
        <v>SINGLE PAR18 HEAD WITH ONE 7W LED LAMP</v>
      </c>
      <c r="E38" s="382">
        <v>49.300000000000004</v>
      </c>
      <c r="F38" s="382">
        <v>44.400000000000006</v>
      </c>
      <c r="G38" s="382">
        <v>40</v>
      </c>
    </row>
    <row r="39" spans="2:7" ht="15.5" customHeight="1" x14ac:dyDescent="0.2">
      <c r="B39" s="597" t="str">
        <f>Accessories!B189</f>
        <v>1LR 6WLEDSB</v>
      </c>
      <c r="C39" s="597" t="str">
        <f>Accessories!C189</f>
        <v xml:space="preserve"> </v>
      </c>
      <c r="D39" s="597" t="str">
        <f>Accessories!D189</f>
        <v>SINGLE PAR36 HEAD WITH ONE 6W SEALED BEAM LED LAMP (12V &amp; 24V ONLY)</v>
      </c>
      <c r="E39" s="382">
        <v>28.400000000000002</v>
      </c>
      <c r="F39" s="382">
        <v>25.6</v>
      </c>
      <c r="G39" s="382">
        <v>23</v>
      </c>
    </row>
    <row r="40" spans="2:7" ht="15.5" customHeight="1" x14ac:dyDescent="0.2">
      <c r="B40" s="597" t="str">
        <f>Accessories!B190</f>
        <v>1LR 9W</v>
      </c>
      <c r="C40" s="597" t="str">
        <f>Accessories!C190</f>
        <v xml:space="preserve"> </v>
      </c>
      <c r="D40" s="597" t="str">
        <f>Accessories!D190</f>
        <v>SINGLE PAR36 HEAD WITH ONE 9W INCANDESCENT LAMP</v>
      </c>
      <c r="E40" s="382">
        <v>11.8</v>
      </c>
      <c r="F40" s="382">
        <v>10.600000000000001</v>
      </c>
      <c r="G40" s="382">
        <v>9.5</v>
      </c>
    </row>
    <row r="41" spans="2:7" ht="15.5" customHeight="1" x14ac:dyDescent="0.2">
      <c r="B41" s="597" t="str">
        <f>Accessories!B191</f>
        <v>1LR 12W</v>
      </c>
      <c r="C41" s="597" t="str">
        <f>Accessories!C191</f>
        <v xml:space="preserve"> </v>
      </c>
      <c r="D41" s="597" t="str">
        <f>Accessories!D191</f>
        <v>SINGLE PAR36 HEAD WITH ONE 12W INCANDESCENT LAMP (12V ONLY)</v>
      </c>
      <c r="E41" s="382">
        <v>11.8</v>
      </c>
      <c r="F41" s="382">
        <v>10.600000000000001</v>
      </c>
      <c r="G41" s="382">
        <v>9.5</v>
      </c>
    </row>
    <row r="42" spans="2:7" ht="15.5" customHeight="1" x14ac:dyDescent="0.2">
      <c r="B42" s="597" t="str">
        <f>Accessories!B192</f>
        <v>1LR 18W</v>
      </c>
      <c r="C42" s="597" t="str">
        <f>Accessories!C192</f>
        <v xml:space="preserve"> </v>
      </c>
      <c r="D42" s="597" t="str">
        <f>Accessories!D192</f>
        <v>SINGLE PAR36 HEAD WITH ONE 18W INCANDESCENT LAMP (12V &amp; 24V ONLY)</v>
      </c>
      <c r="E42" s="382">
        <v>11.8</v>
      </c>
      <c r="F42" s="382">
        <v>10.600000000000001</v>
      </c>
      <c r="G42" s="382">
        <v>9.5</v>
      </c>
    </row>
    <row r="43" spans="2:7" ht="15.5" customHeight="1" x14ac:dyDescent="0.2">
      <c r="B43" s="597" t="str">
        <f>Accessories!B194</f>
        <v>1LR 20WQ</v>
      </c>
      <c r="C43" s="597" t="str">
        <f>Accessories!C194</f>
        <v xml:space="preserve"> </v>
      </c>
      <c r="D43" s="597" t="str">
        <f>Accessories!D194</f>
        <v>SINGLE PAR36 HEAD WITH ONE 20W QUARTZ LAMP (12V ONLY)</v>
      </c>
      <c r="E43" s="382">
        <v>18.600000000000001</v>
      </c>
      <c r="F43" s="382">
        <v>16.7</v>
      </c>
      <c r="G43" s="382">
        <v>15</v>
      </c>
    </row>
    <row r="44" spans="2:7" ht="15.5" customHeight="1" x14ac:dyDescent="0.2">
      <c r="B44" s="597" t="str">
        <f>Accessories!B195</f>
        <v>1BTMR 5WLED</v>
      </c>
      <c r="C44" s="597" t="str">
        <f>Accessories!C195</f>
        <v xml:space="preserve"> </v>
      </c>
      <c r="D44" s="597" t="str">
        <f>Accessories!D195</f>
        <v>SINGLE MR16 HEAD WITH ONE 5W LED LAMP</v>
      </c>
      <c r="E44" s="382">
        <v>46.300000000000004</v>
      </c>
      <c r="F44" s="382">
        <v>41.7</v>
      </c>
      <c r="G44" s="382">
        <v>37.5</v>
      </c>
    </row>
    <row r="45" spans="2:7" ht="15.5" customHeight="1" x14ac:dyDescent="0.2">
      <c r="B45" s="597" t="str">
        <f>Accessories!B196</f>
        <v>1BTMR 7WLED</v>
      </c>
      <c r="C45" s="597" t="str">
        <f>Accessories!C196</f>
        <v xml:space="preserve"> </v>
      </c>
      <c r="D45" s="597" t="str">
        <f>Accessories!D196</f>
        <v>SINGLE MR16 HEAD WITH ONE 7W LED LAMP</v>
      </c>
      <c r="E45" s="382">
        <v>52.400000000000006</v>
      </c>
      <c r="F45" s="382">
        <v>47.2</v>
      </c>
      <c r="G45" s="382">
        <v>42.5</v>
      </c>
    </row>
    <row r="46" spans="2:7" ht="15.5" customHeight="1" x14ac:dyDescent="0.2">
      <c r="B46" s="597" t="str">
        <f>Accessories!B197</f>
        <v>1TES SQ5W</v>
      </c>
      <c r="C46" s="597" t="str">
        <f>Accessories!C197</f>
        <v xml:space="preserve"> </v>
      </c>
      <c r="D46" s="597" t="str">
        <f>Accessories!D197</f>
        <v>TESTA LED 5W, 640 LUMENS, SQUARE SINGLE HEAD, 12-24V</v>
      </c>
      <c r="E46" s="382">
        <v>51.900000000000006</v>
      </c>
      <c r="F46" s="382">
        <v>46.7</v>
      </c>
      <c r="G46" s="382">
        <v>42</v>
      </c>
    </row>
    <row r="47" spans="2:7" ht="15.5" customHeight="1" x14ac:dyDescent="0.2">
      <c r="B47" s="597" t="str">
        <f>Accessories!B198</f>
        <v>1TES SQ9W</v>
      </c>
      <c r="C47" s="597" t="str">
        <f>Accessories!C198</f>
        <v xml:space="preserve"> </v>
      </c>
      <c r="D47" s="597" t="str">
        <f>Accessories!D198</f>
        <v>TESTA LED 9W, 1100 LUMENS, SQUARE SINGLE HEAD, 12-24V</v>
      </c>
      <c r="E47" s="382">
        <v>59.2</v>
      </c>
      <c r="F47" s="382">
        <v>53.300000000000004</v>
      </c>
      <c r="G47" s="382">
        <v>48</v>
      </c>
    </row>
    <row r="48" spans="2:7" ht="15.5" customHeight="1" x14ac:dyDescent="0.2">
      <c r="B48" s="597" t="str">
        <f>Accessories!B199</f>
        <v>1TES SQ14W</v>
      </c>
      <c r="C48" s="597" t="str">
        <f>Accessories!C199</f>
        <v xml:space="preserve"> </v>
      </c>
      <c r="D48" s="597" t="str">
        <f>Accessories!D199</f>
        <v>TESTA LED 14W, 1450 LUMENS, SQUARE SINGLE HEAD, 12-24V</v>
      </c>
      <c r="E48" s="382">
        <v>59.2</v>
      </c>
      <c r="F48" s="382">
        <v>53.300000000000004</v>
      </c>
      <c r="G48" s="382">
        <v>48</v>
      </c>
    </row>
    <row r="49" spans="2:7" ht="15.5" customHeight="1" x14ac:dyDescent="0.2">
      <c r="B49" s="597" t="str">
        <f>Accessories!B200</f>
        <v>1TES SQ30W</v>
      </c>
      <c r="C49" s="597" t="str">
        <f>Accessories!C200</f>
        <v xml:space="preserve"> </v>
      </c>
      <c r="D49" s="597" t="str">
        <f>Accessories!D200</f>
        <v>TESTA LED 30W, 2500 LUMENS, SQUARE SINGLE HEAD, 12-24V</v>
      </c>
      <c r="E49" s="382">
        <v>64.2</v>
      </c>
      <c r="F49" s="382">
        <v>57.800000000000004</v>
      </c>
      <c r="G49" s="382">
        <v>52</v>
      </c>
    </row>
    <row r="50" spans="2:7" ht="15.5" customHeight="1" x14ac:dyDescent="0.2">
      <c r="B50" s="597" t="str">
        <f>Accessories!B201</f>
        <v>2SR 7.2W</v>
      </c>
      <c r="C50" s="597" t="str">
        <f>Accessories!C201</f>
        <v xml:space="preserve"> </v>
      </c>
      <c r="D50" s="597" t="str">
        <f>Accessories!D201</f>
        <v>DOUBLE PAR18 HEAD WITH TWO 7.2W INCANDESCENT LAMPS (6V ONLY)</v>
      </c>
      <c r="E50" s="382">
        <v>17.3</v>
      </c>
      <c r="F50" s="382">
        <v>15.600000000000001</v>
      </c>
      <c r="G50" s="382">
        <v>14</v>
      </c>
    </row>
    <row r="51" spans="2:7" ht="15.5" customHeight="1" x14ac:dyDescent="0.2">
      <c r="B51" s="597" t="str">
        <f>Accessories!B202</f>
        <v>2SR 9W</v>
      </c>
      <c r="C51" s="597" t="str">
        <f>Accessories!C202</f>
        <v xml:space="preserve"> </v>
      </c>
      <c r="D51" s="597" t="str">
        <f>Accessories!D202</f>
        <v>DOUBLE PAR18 HEAD WITH TWO 9W INCANDESCENT LAMPS</v>
      </c>
      <c r="E51" s="382">
        <v>24.700000000000003</v>
      </c>
      <c r="F51" s="382">
        <v>22.200000000000003</v>
      </c>
      <c r="G51" s="382">
        <v>20</v>
      </c>
    </row>
    <row r="52" spans="2:7" ht="15.5" customHeight="1" x14ac:dyDescent="0.2">
      <c r="B52" s="597" t="str">
        <f>Accessories!B203</f>
        <v>2SR 12W</v>
      </c>
      <c r="C52" s="597" t="str">
        <f>Accessories!C203</f>
        <v xml:space="preserve"> </v>
      </c>
      <c r="D52" s="597" t="str">
        <f>Accessories!D203</f>
        <v>DOUBLE PAR18 HEAD WITH TWO 12W INCANDESCENT LAMPS (12V ONLY)</v>
      </c>
      <c r="E52" s="382">
        <v>37</v>
      </c>
      <c r="F52" s="382">
        <v>33.300000000000004</v>
      </c>
      <c r="G52" s="382">
        <v>30</v>
      </c>
    </row>
    <row r="53" spans="2:7" ht="15.5" customHeight="1" x14ac:dyDescent="0.2">
      <c r="B53" s="597" t="str">
        <f>Accessories!B204</f>
        <v>2SR 18W</v>
      </c>
      <c r="C53" s="597" t="str">
        <f>Accessories!C204</f>
        <v xml:space="preserve"> </v>
      </c>
      <c r="D53" s="597" t="str">
        <f>Accessories!D204</f>
        <v>DOUBLE PAR18 HEAD WITH TWO 18W INCANDESCENT LAMPS (12V &amp; 24V ONLY)</v>
      </c>
      <c r="E53" s="382">
        <v>37</v>
      </c>
      <c r="F53" s="382">
        <v>33.300000000000004</v>
      </c>
      <c r="G53" s="382">
        <v>30</v>
      </c>
    </row>
    <row r="54" spans="2:7" ht="15.5" customHeight="1" x14ac:dyDescent="0.2">
      <c r="B54" s="597" t="str">
        <f>Accessories!B205</f>
        <v>2SR 12WQ</v>
      </c>
      <c r="C54" s="597" t="str">
        <f>Accessories!C205</f>
        <v xml:space="preserve"> </v>
      </c>
      <c r="D54" s="597" t="str">
        <f>Accessories!D205</f>
        <v>DOUBLE PAR18 HEAD WITH TWO 12W QUARTZ LAMPS (6V &amp; 12V ONLY)</v>
      </c>
      <c r="E54" s="382">
        <v>37</v>
      </c>
      <c r="F54" s="382">
        <v>33.300000000000004</v>
      </c>
      <c r="G54" s="382">
        <v>30</v>
      </c>
    </row>
    <row r="55" spans="2:7" ht="15.5" customHeight="1" x14ac:dyDescent="0.2">
      <c r="B55" s="597" t="str">
        <f>Accessories!B206</f>
        <v>2SR 20WQ</v>
      </c>
      <c r="C55" s="597" t="str">
        <f>Accessories!C206</f>
        <v xml:space="preserve"> </v>
      </c>
      <c r="D55" s="597" t="str">
        <f>Accessories!D206</f>
        <v>DOUBLE PAR18 HEAD WITH TWO 20W QUARTZ LAMPS (12V ONLY)</v>
      </c>
      <c r="E55" s="382">
        <v>37</v>
      </c>
      <c r="F55" s="382">
        <v>33.300000000000004</v>
      </c>
      <c r="G55" s="382">
        <v>30</v>
      </c>
    </row>
    <row r="56" spans="2:7" ht="15.5" customHeight="1" x14ac:dyDescent="0.2">
      <c r="B56" s="597" t="str">
        <f>Accessories!B207</f>
        <v>2SR 2WLED</v>
      </c>
      <c r="C56" s="597" t="str">
        <f>Accessories!C207</f>
        <v xml:space="preserve"> </v>
      </c>
      <c r="D56" s="597" t="str">
        <f>Accessories!D207</f>
        <v>DOUBLE PAR18 HEAD WITH TWO 2W LED LAMPS (12V ONLY)</v>
      </c>
      <c r="E56" s="382">
        <v>39.6</v>
      </c>
      <c r="F56" s="382">
        <v>35.6</v>
      </c>
      <c r="G56" s="382">
        <v>32</v>
      </c>
    </row>
    <row r="57" spans="2:7" ht="15.5" customHeight="1" x14ac:dyDescent="0.2">
      <c r="B57" s="597" t="str">
        <f>Accessories!B208</f>
        <v>2SR 5WLED</v>
      </c>
      <c r="C57" s="597" t="str">
        <f>Accessories!C208</f>
        <v xml:space="preserve"> </v>
      </c>
      <c r="D57" s="597" t="str">
        <f>Accessories!D208</f>
        <v>DOUBLE PAR18 HEAD WITH TWO 5W LED LAMPS</v>
      </c>
      <c r="E57" s="382">
        <v>45.7</v>
      </c>
      <c r="F57" s="382">
        <v>41.1</v>
      </c>
      <c r="G57" s="382">
        <v>37</v>
      </c>
    </row>
    <row r="58" spans="2:7" ht="15.5" customHeight="1" x14ac:dyDescent="0.2">
      <c r="B58" s="597" t="str">
        <f>Accessories!B209</f>
        <v>2SR 7WLED</v>
      </c>
      <c r="C58" s="597" t="str">
        <f>Accessories!C209</f>
        <v xml:space="preserve"> </v>
      </c>
      <c r="D58" s="597" t="str">
        <f>Accessories!D209</f>
        <v>DOUBLE PAR18 HEAD WITH TWO 7W LED LAMPS</v>
      </c>
      <c r="E58" s="382">
        <v>98.800000000000011</v>
      </c>
      <c r="F58" s="382">
        <v>88.9</v>
      </c>
      <c r="G58" s="382">
        <v>80</v>
      </c>
    </row>
    <row r="59" spans="2:7" ht="15.5" customHeight="1" x14ac:dyDescent="0.2">
      <c r="B59" s="597" t="str">
        <f>Accessories!B210</f>
        <v>2LR 6WLEDSB</v>
      </c>
      <c r="C59" s="597" t="str">
        <f>Accessories!C210</f>
        <v xml:space="preserve"> </v>
      </c>
      <c r="D59" s="597" t="str">
        <f>Accessories!D210</f>
        <v>DOUBLE PAR36 HEAD WITH TWO 6W SEALED BEAM LED LAMPS (12V &amp; 24V ONLY)</v>
      </c>
      <c r="E59" s="382">
        <v>56.800000000000004</v>
      </c>
      <c r="F59" s="382">
        <v>51.1</v>
      </c>
      <c r="G59" s="382">
        <v>46</v>
      </c>
    </row>
    <row r="60" spans="2:7" ht="15.5" customHeight="1" x14ac:dyDescent="0.2">
      <c r="B60" s="597" t="str">
        <f>Accessories!B211</f>
        <v>2LR 9W</v>
      </c>
      <c r="C60" s="597" t="str">
        <f>Accessories!C211</f>
        <v xml:space="preserve"> </v>
      </c>
      <c r="D60" s="597" t="str">
        <f>Accessories!D211</f>
        <v>DOUBLE PAR36 HEAD WITH TWO 9W INCANDESCENT LAMPS</v>
      </c>
      <c r="E60" s="382">
        <v>23.400000000000002</v>
      </c>
      <c r="F60" s="382">
        <v>21.1</v>
      </c>
      <c r="G60" s="382">
        <v>19</v>
      </c>
    </row>
    <row r="61" spans="2:7" ht="15.5" customHeight="1" x14ac:dyDescent="0.2">
      <c r="B61" s="597" t="str">
        <f>Accessories!B212</f>
        <v>2LR 12W</v>
      </c>
      <c r="C61" s="597" t="str">
        <f>Accessories!C212</f>
        <v xml:space="preserve"> </v>
      </c>
      <c r="D61" s="597" t="str">
        <f>Accessories!D212</f>
        <v>DOUBLE PAR36 HEAD WITH TWO 12W INCANDESCENT LAMPS (12V ONLY)</v>
      </c>
      <c r="E61" s="382">
        <v>23.400000000000002</v>
      </c>
      <c r="F61" s="382">
        <v>21.1</v>
      </c>
      <c r="G61" s="382">
        <v>19</v>
      </c>
    </row>
    <row r="62" spans="2:7" ht="15.5" customHeight="1" x14ac:dyDescent="0.2">
      <c r="B62" s="597" t="str">
        <f>Accessories!B213</f>
        <v>2LR 18W</v>
      </c>
      <c r="C62" s="597" t="str">
        <f>Accessories!C213</f>
        <v xml:space="preserve"> </v>
      </c>
      <c r="D62" s="597" t="str">
        <f>Accessories!D213</f>
        <v>DOUBLE PAR36 HEAD WITH TWO 18W INCANDESCENT LAMPS (12V &amp; 24V ONLY)</v>
      </c>
      <c r="E62" s="382">
        <v>23.400000000000002</v>
      </c>
      <c r="F62" s="382">
        <v>21.1</v>
      </c>
      <c r="G62" s="382">
        <v>19</v>
      </c>
    </row>
    <row r="63" spans="2:7" ht="15.5" customHeight="1" x14ac:dyDescent="0.2">
      <c r="B63" s="597" t="str">
        <f>Accessories!B215</f>
        <v>2LR 20WQ</v>
      </c>
      <c r="C63" s="597" t="str">
        <f>Accessories!C215</f>
        <v xml:space="preserve"> </v>
      </c>
      <c r="D63" s="597" t="str">
        <f>Accessories!D215</f>
        <v>DOUBLE PAR36 HEAD WITH TWO 20W QUARTZ LAMPS (12V ONLY)</v>
      </c>
      <c r="E63" s="382">
        <v>37</v>
      </c>
      <c r="F63" s="382">
        <v>33.300000000000004</v>
      </c>
      <c r="G63" s="382">
        <v>30</v>
      </c>
    </row>
    <row r="64" spans="2:7" ht="15.5" customHeight="1" x14ac:dyDescent="0.2">
      <c r="B64" s="597" t="str">
        <f>Accessories!B216</f>
        <v>2LRWP 6WLEDSB</v>
      </c>
      <c r="C64" s="597" t="str">
        <f>Accessories!C216</f>
        <v xml:space="preserve"> </v>
      </c>
      <c r="D64" s="597" t="str">
        <f>Accessories!D216</f>
        <v>DOUBLE PAR36 WEATHERPROOF HEAD WITH TWO 6W SEALED BEAM LED LAMPS (12V &amp; 24V ONLY)</v>
      </c>
      <c r="E64" s="382">
        <v>92.600000000000009</v>
      </c>
      <c r="F64" s="382">
        <v>83.300000000000011</v>
      </c>
      <c r="G64" s="382">
        <v>75</v>
      </c>
    </row>
    <row r="65" spans="1:7" ht="15.5" customHeight="1" x14ac:dyDescent="0.2">
      <c r="B65" s="597" t="str">
        <f>Accessories!B217</f>
        <v>2LRWP 9W</v>
      </c>
      <c r="C65" s="597" t="str">
        <f>Accessories!C217</f>
        <v xml:space="preserve"> </v>
      </c>
      <c r="D65" s="597" t="str">
        <f>Accessories!D217</f>
        <v>DOUBLE PAR36 WEATHERPROOF HEAD WITH TWO 9W INCANDESCENT LAMPS</v>
      </c>
      <c r="E65" s="382">
        <v>104.9</v>
      </c>
      <c r="F65" s="382">
        <v>94.4</v>
      </c>
      <c r="G65" s="382">
        <v>85</v>
      </c>
    </row>
    <row r="66" spans="1:7" ht="15.5" customHeight="1" x14ac:dyDescent="0.2">
      <c r="B66" s="597" t="str">
        <f>Accessories!B218</f>
        <v>2LRWP 12W</v>
      </c>
      <c r="C66" s="597" t="str">
        <f>Accessories!C218</f>
        <v xml:space="preserve"> </v>
      </c>
      <c r="D66" s="597" t="str">
        <f>Accessories!D218</f>
        <v>DOUBLE PAR36 WEATHERPROOF HEAD WITH TWO 12W INCANDESCENT LAMPS (12V ONLY)</v>
      </c>
      <c r="E66" s="382">
        <v>103.7</v>
      </c>
      <c r="F66" s="382">
        <v>93.300000000000011</v>
      </c>
      <c r="G66" s="382">
        <v>84</v>
      </c>
    </row>
    <row r="67" spans="1:7" ht="15.5" customHeight="1" x14ac:dyDescent="0.2">
      <c r="B67" s="597" t="str">
        <f>Accessories!B219</f>
        <v>2LRWP 18W</v>
      </c>
      <c r="C67" s="597" t="str">
        <f>Accessories!C219</f>
        <v xml:space="preserve"> </v>
      </c>
      <c r="D67" s="597" t="str">
        <f>Accessories!D219</f>
        <v>DOUBLE PAR36 WEATHERPROOF HEAD WITH TWO 18W INCANDESCENT LAMPS (12V &amp; 24V ONLY)</v>
      </c>
      <c r="E67" s="382">
        <v>118.60000000000001</v>
      </c>
      <c r="F67" s="382">
        <v>106.7</v>
      </c>
      <c r="G67" s="382">
        <v>96</v>
      </c>
    </row>
    <row r="68" spans="1:7" ht="15.5" customHeight="1" x14ac:dyDescent="0.2">
      <c r="B68" s="597" t="str">
        <f>Accessories!B220</f>
        <v>2BTMR 5WLED</v>
      </c>
      <c r="C68" s="597" t="str">
        <f>Accessories!C220</f>
        <v xml:space="preserve"> </v>
      </c>
      <c r="D68" s="597" t="str">
        <f>Accessories!D220</f>
        <v>DOUBLE MR16 HEAD WITH TWO 5W LED LAMPS</v>
      </c>
      <c r="E68" s="382">
        <v>118.60000000000001</v>
      </c>
      <c r="F68" s="382">
        <v>106.7</v>
      </c>
      <c r="G68" s="382">
        <v>96</v>
      </c>
    </row>
    <row r="69" spans="1:7" ht="15.5" customHeight="1" x14ac:dyDescent="0.2">
      <c r="B69" s="597" t="str">
        <f>Accessories!B221</f>
        <v>2BTMR 7WLED</v>
      </c>
      <c r="C69" s="597" t="str">
        <f>Accessories!C221</f>
        <v xml:space="preserve"> </v>
      </c>
      <c r="D69" s="597" t="str">
        <f>Accessories!D221</f>
        <v>DOUBLE MR16 HEAD WITH TWO 7W LED LAMPS</v>
      </c>
      <c r="E69" s="382">
        <v>128.4</v>
      </c>
      <c r="F69" s="382">
        <v>115.60000000000001</v>
      </c>
      <c r="G69" s="382">
        <v>104</v>
      </c>
    </row>
    <row r="70" spans="1:7" ht="15.5" customHeight="1" x14ac:dyDescent="0.2">
      <c r="B70" s="597" t="str">
        <f>Accessories!B221</f>
        <v>2BTMR 7WLED</v>
      </c>
      <c r="C70" s="597" t="str">
        <f>Accessories!C221</f>
        <v xml:space="preserve"> </v>
      </c>
      <c r="D70" s="597" t="str">
        <f>Accessories!D221</f>
        <v>DOUBLE MR16 HEAD WITH TWO 7W LED LAMPS</v>
      </c>
      <c r="E70" s="382">
        <v>128.4</v>
      </c>
      <c r="F70" s="382">
        <v>115.60000000000001</v>
      </c>
      <c r="G70" s="382">
        <v>104</v>
      </c>
    </row>
    <row r="71" spans="1:7" ht="15.5" customHeight="1" x14ac:dyDescent="0.2">
      <c r="B71" s="597" t="s">
        <v>2127</v>
      </c>
      <c r="C71" s="597" t="s">
        <v>135</v>
      </c>
      <c r="D71" s="597" t="s">
        <v>2128</v>
      </c>
      <c r="E71" s="382">
        <v>85.2</v>
      </c>
      <c r="F71" s="382">
        <v>76.7</v>
      </c>
      <c r="G71" s="382">
        <v>69</v>
      </c>
    </row>
    <row r="72" spans="1:7" ht="15.5" customHeight="1" x14ac:dyDescent="0.2">
      <c r="B72" s="597" t="s">
        <v>2129</v>
      </c>
      <c r="C72" s="597" t="s">
        <v>135</v>
      </c>
      <c r="D72" s="597" t="s">
        <v>2130</v>
      </c>
      <c r="E72" s="382">
        <v>35.200000000000003</v>
      </c>
      <c r="F72" s="382">
        <v>31.700000000000003</v>
      </c>
      <c r="G72" s="382">
        <v>28.5</v>
      </c>
    </row>
    <row r="73" spans="1:7" ht="15.5" customHeight="1" x14ac:dyDescent="0.2">
      <c r="B73" s="597" t="s">
        <v>2131</v>
      </c>
      <c r="C73" s="597" t="s">
        <v>135</v>
      </c>
      <c r="D73" s="597" t="s">
        <v>2132</v>
      </c>
      <c r="E73" s="382">
        <v>35.200000000000003</v>
      </c>
      <c r="F73" s="382">
        <v>31.700000000000003</v>
      </c>
      <c r="G73" s="382">
        <v>28.5</v>
      </c>
    </row>
    <row r="74" spans="1:7" ht="15.5" customHeight="1" x14ac:dyDescent="0.2">
      <c r="B74" s="597" t="s">
        <v>2133</v>
      </c>
      <c r="C74" s="597" t="s">
        <v>135</v>
      </c>
      <c r="D74" s="597" t="s">
        <v>2134</v>
      </c>
      <c r="E74" s="382">
        <v>35.200000000000003</v>
      </c>
      <c r="F74" s="382">
        <v>31.700000000000003</v>
      </c>
      <c r="G74" s="382">
        <v>28.5</v>
      </c>
    </row>
    <row r="75" spans="1:7" ht="15.5" customHeight="1" x14ac:dyDescent="0.2">
      <c r="B75" s="597" t="s">
        <v>2135</v>
      </c>
      <c r="C75" s="597" t="s">
        <v>135</v>
      </c>
      <c r="D75" s="597" t="s">
        <v>2136</v>
      </c>
      <c r="E75" s="382">
        <v>55.6</v>
      </c>
      <c r="F75" s="382">
        <v>50</v>
      </c>
      <c r="G75" s="382">
        <v>45</v>
      </c>
    </row>
    <row r="76" spans="1:7" x14ac:dyDescent="0.2">
      <c r="A76" s="64"/>
      <c r="B76" s="65" t="s">
        <v>1304</v>
      </c>
      <c r="C76" s="62" t="s">
        <v>138</v>
      </c>
      <c r="D76" s="62" t="s">
        <v>155</v>
      </c>
      <c r="E76" s="34">
        <v>0.15</v>
      </c>
      <c r="F76" s="34">
        <v>0.1</v>
      </c>
      <c r="G76" s="728">
        <v>0.05</v>
      </c>
    </row>
    <row r="77" spans="1:7" x14ac:dyDescent="0.2">
      <c r="A77" s="64"/>
      <c r="B77" s="47" t="s">
        <v>424</v>
      </c>
      <c r="C77" s="48">
        <v>476000021</v>
      </c>
      <c r="D77" s="45" t="s">
        <v>425</v>
      </c>
      <c r="E77" s="382">
        <v>37</v>
      </c>
      <c r="F77" s="382">
        <v>33.300000000000004</v>
      </c>
      <c r="G77" s="382">
        <v>30</v>
      </c>
    </row>
    <row r="78" spans="1:7" s="43" customFormat="1" ht="38.25" customHeight="1" x14ac:dyDescent="0.2">
      <c r="A78" s="773"/>
      <c r="B78" s="1379" t="s">
        <v>1412</v>
      </c>
      <c r="C78" s="1379"/>
      <c r="D78" s="1379"/>
      <c r="E78" s="1379"/>
      <c r="F78" s="1379"/>
      <c r="G78" s="1379"/>
    </row>
    <row r="79" spans="1:7" x14ac:dyDescent="0.2">
      <c r="A79" s="67" t="s">
        <v>188</v>
      </c>
      <c r="B79" s="15"/>
      <c r="C79" s="15"/>
      <c r="D79" s="15"/>
      <c r="E79" s="15"/>
      <c r="F79" s="15"/>
      <c r="G79" s="15"/>
    </row>
    <row r="80" spans="1:7" x14ac:dyDescent="0.2">
      <c r="A80" s="67" t="s">
        <v>276</v>
      </c>
      <c r="B80" s="15"/>
      <c r="C80" s="15"/>
      <c r="D80" s="15"/>
      <c r="E80" s="15"/>
      <c r="F80" s="15"/>
      <c r="G80" s="15"/>
    </row>
    <row r="81" ht="15.5" customHeight="1" x14ac:dyDescent="0.2"/>
    <row r="82" ht="15.5" customHeight="1" x14ac:dyDescent="0.2"/>
    <row r="83" ht="15.5" customHeight="1" x14ac:dyDescent="0.2"/>
  </sheetData>
  <sortState xmlns:xlrd2="http://schemas.microsoft.com/office/spreadsheetml/2017/richdata2" ref="B12:G22">
    <sortCondition ref="B12:B22"/>
  </sortState>
  <mergeCells count="1">
    <mergeCell ref="B78:G78"/>
  </mergeCells>
  <hyperlinks>
    <hyperlink ref="A79" r:id="rId1" xr:uid="{55CF39BD-DA91-4E6F-979A-B203B6F49DD6}"/>
    <hyperlink ref="A80" location="Index!A1" display="Return to Index" xr:uid="{9BA3C522-DFBE-445E-9C16-35B4A30DB44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0CA1-8B8D-AE41-AA3A-B7BD835B86CA}">
  <sheetPr>
    <tabColor rgb="FF00B0F0"/>
  </sheetPr>
  <dimension ref="A1:H29"/>
  <sheetViews>
    <sheetView topLeftCell="A7" zoomScale="189" workbookViewId="0">
      <selection activeCell="D31" sqref="D31"/>
    </sheetView>
  </sheetViews>
  <sheetFormatPr baseColWidth="10" defaultColWidth="10.83203125" defaultRowHeight="16" x14ac:dyDescent="0.2"/>
  <cols>
    <col min="1" max="1" width="12.5" style="43" customWidth="1"/>
    <col min="2" max="2" width="21.33203125" style="43" customWidth="1"/>
    <col min="3" max="3" width="10.83203125" style="43"/>
    <col min="4" max="4" width="52.6640625" style="43" customWidth="1"/>
    <col min="5" max="16384" width="10.83203125" style="43"/>
  </cols>
  <sheetData>
    <row r="1" spans="1:8" x14ac:dyDescent="0.2">
      <c r="A1" s="411" t="s">
        <v>2137</v>
      </c>
      <c r="B1" s="388" t="s">
        <v>137</v>
      </c>
      <c r="C1" s="388" t="s">
        <v>138</v>
      </c>
      <c r="D1" s="422" t="s">
        <v>2138</v>
      </c>
      <c r="E1" s="949">
        <v>0.15</v>
      </c>
      <c r="F1" s="949">
        <v>0.1</v>
      </c>
      <c r="G1" s="949">
        <v>0.05</v>
      </c>
    </row>
    <row r="2" spans="1:8" x14ac:dyDescent="0.2">
      <c r="A2" s="456"/>
      <c r="B2" s="950" t="s">
        <v>2139</v>
      </c>
      <c r="C2" s="951"/>
      <c r="D2" s="952"/>
      <c r="E2" s="951"/>
      <c r="F2" s="951"/>
      <c r="G2" s="953"/>
    </row>
    <row r="3" spans="1:8" x14ac:dyDescent="0.2">
      <c r="A3" s="96"/>
      <c r="B3" s="954" t="s">
        <v>2140</v>
      </c>
      <c r="C3" s="69">
        <v>117104399</v>
      </c>
      <c r="D3" s="46" t="s">
        <v>2141</v>
      </c>
      <c r="E3" s="25">
        <v>1543.2</v>
      </c>
      <c r="F3" s="25">
        <v>1388.9</v>
      </c>
      <c r="G3" s="975">
        <v>1250</v>
      </c>
    </row>
    <row r="4" spans="1:8" x14ac:dyDescent="0.2">
      <c r="A4" s="96"/>
      <c r="B4" s="955" t="s">
        <v>2142</v>
      </c>
      <c r="C4" s="956">
        <v>107104400</v>
      </c>
      <c r="D4" s="957" t="s">
        <v>2143</v>
      </c>
      <c r="E4" s="25">
        <v>1543.2</v>
      </c>
      <c r="F4" s="25">
        <v>1388.9</v>
      </c>
      <c r="G4" s="976">
        <v>1250</v>
      </c>
    </row>
    <row r="5" spans="1:8" x14ac:dyDescent="0.2">
      <c r="A5" s="97"/>
      <c r="B5" s="958" t="s">
        <v>154</v>
      </c>
      <c r="C5" s="959"/>
      <c r="D5" s="960" t="s">
        <v>155</v>
      </c>
      <c r="E5" s="961"/>
      <c r="F5" s="962" t="s">
        <v>156</v>
      </c>
      <c r="G5" s="977"/>
    </row>
    <row r="6" spans="1:8" x14ac:dyDescent="0.2">
      <c r="A6" s="64"/>
      <c r="B6" s="98" t="s">
        <v>355</v>
      </c>
      <c r="C6" s="101"/>
      <c r="D6" s="102" t="s">
        <v>175</v>
      </c>
      <c r="E6" s="963"/>
      <c r="F6" s="964" t="s">
        <v>169</v>
      </c>
      <c r="G6" s="978"/>
    </row>
    <row r="7" spans="1:8" x14ac:dyDescent="0.2">
      <c r="A7" s="71"/>
      <c r="B7" s="812" t="s">
        <v>178</v>
      </c>
      <c r="C7" s="813" t="s">
        <v>138</v>
      </c>
      <c r="D7" s="814" t="s">
        <v>155</v>
      </c>
      <c r="E7" s="383">
        <v>0.15</v>
      </c>
      <c r="F7" s="534">
        <v>0.1</v>
      </c>
      <c r="G7" s="383">
        <v>0.05</v>
      </c>
    </row>
    <row r="8" spans="1:8" x14ac:dyDescent="0.2">
      <c r="A8" s="96"/>
      <c r="B8" s="98" t="s">
        <v>2144</v>
      </c>
      <c r="C8" s="99"/>
      <c r="D8" s="100" t="s">
        <v>2145</v>
      </c>
      <c r="E8" s="982">
        <v>206.20000000000002</v>
      </c>
      <c r="F8" s="983">
        <v>185.60000000000002</v>
      </c>
      <c r="G8" s="982">
        <v>167</v>
      </c>
    </row>
    <row r="9" spans="1:8" ht="23" customHeight="1" x14ac:dyDescent="0.2">
      <c r="A9" s="96"/>
      <c r="B9" s="98" t="s">
        <v>2146</v>
      </c>
      <c r="C9" s="99"/>
      <c r="D9" s="100" t="s">
        <v>2147</v>
      </c>
      <c r="E9" s="982">
        <v>45.7</v>
      </c>
      <c r="F9" s="983">
        <v>41.1</v>
      </c>
      <c r="G9" s="982">
        <v>37</v>
      </c>
    </row>
    <row r="10" spans="1:8" x14ac:dyDescent="0.2">
      <c r="A10" s="67" t="s">
        <v>188</v>
      </c>
      <c r="B10" s="44"/>
      <c r="C10" s="44"/>
      <c r="D10" s="44"/>
      <c r="E10" s="44"/>
      <c r="F10" s="44"/>
      <c r="G10" s="44"/>
    </row>
    <row r="11" spans="1:8" x14ac:dyDescent="0.2">
      <c r="B11" s="44"/>
      <c r="C11" s="44"/>
      <c r="D11" s="44"/>
      <c r="E11" s="44"/>
      <c r="F11" s="44"/>
      <c r="G11" s="44"/>
    </row>
    <row r="12" spans="1:8" x14ac:dyDescent="0.2">
      <c r="A12" s="980" t="s">
        <v>2148</v>
      </c>
      <c r="B12" s="790" t="s">
        <v>137</v>
      </c>
      <c r="C12" s="981" t="s">
        <v>138</v>
      </c>
      <c r="D12" s="791" t="s">
        <v>2149</v>
      </c>
      <c r="E12" s="792">
        <v>0.15</v>
      </c>
      <c r="F12" s="792">
        <v>0.1</v>
      </c>
      <c r="G12" s="792">
        <v>0.05</v>
      </c>
      <c r="H12" s="965"/>
    </row>
    <row r="13" spans="1:8" ht="32" x14ac:dyDescent="0.2">
      <c r="A13" s="793"/>
      <c r="B13" s="966" t="s">
        <v>2150</v>
      </c>
      <c r="C13" s="979">
        <v>100000858</v>
      </c>
      <c r="D13" s="968" t="s">
        <v>2151</v>
      </c>
      <c r="E13" s="351">
        <v>911</v>
      </c>
      <c r="F13" s="40">
        <v>820</v>
      </c>
      <c r="G13" s="351">
        <v>738</v>
      </c>
      <c r="H13" s="965"/>
    </row>
    <row r="14" spans="1:8" ht="32" x14ac:dyDescent="0.2">
      <c r="A14" s="793"/>
      <c r="B14" s="969" t="s">
        <v>2152</v>
      </c>
      <c r="C14" s="967">
        <v>100000859</v>
      </c>
      <c r="D14" s="970" t="s">
        <v>2153</v>
      </c>
      <c r="E14" s="351">
        <v>911</v>
      </c>
      <c r="F14" s="40">
        <v>820</v>
      </c>
      <c r="G14" s="351">
        <v>738</v>
      </c>
      <c r="H14" s="965"/>
    </row>
    <row r="15" spans="1:8" ht="32" x14ac:dyDescent="0.2">
      <c r="A15" s="793"/>
      <c r="B15" s="969" t="s">
        <v>2154</v>
      </c>
      <c r="C15" s="967">
        <v>100000860</v>
      </c>
      <c r="D15" s="970" t="s">
        <v>2155</v>
      </c>
      <c r="E15" s="351">
        <v>998</v>
      </c>
      <c r="F15" s="40">
        <v>898</v>
      </c>
      <c r="G15" s="351">
        <v>808</v>
      </c>
      <c r="H15" s="965"/>
    </row>
    <row r="16" spans="1:8" ht="32" x14ac:dyDescent="0.2">
      <c r="A16" s="793"/>
      <c r="B16" s="969" t="s">
        <v>2156</v>
      </c>
      <c r="C16" s="967" t="s">
        <v>2157</v>
      </c>
      <c r="D16" s="970" t="s">
        <v>2158</v>
      </c>
      <c r="E16" s="351">
        <v>998</v>
      </c>
      <c r="F16" s="40">
        <v>898</v>
      </c>
      <c r="G16" s="351">
        <v>808</v>
      </c>
      <c r="H16" s="965"/>
    </row>
    <row r="17" spans="1:8" ht="32" x14ac:dyDescent="0.2">
      <c r="A17" s="793"/>
      <c r="B17" s="969" t="s">
        <v>2159</v>
      </c>
      <c r="C17" s="967">
        <v>100000862</v>
      </c>
      <c r="D17" s="970" t="s">
        <v>2160</v>
      </c>
      <c r="E17" s="351">
        <v>911</v>
      </c>
      <c r="F17" s="40">
        <v>820</v>
      </c>
      <c r="G17" s="351">
        <v>738</v>
      </c>
      <c r="H17" s="965"/>
    </row>
    <row r="18" spans="1:8" ht="32" x14ac:dyDescent="0.2">
      <c r="A18" s="793"/>
      <c r="B18" s="969" t="s">
        <v>2161</v>
      </c>
      <c r="C18" s="967">
        <v>100000863</v>
      </c>
      <c r="D18" s="970" t="s">
        <v>2162</v>
      </c>
      <c r="E18" s="351">
        <v>911</v>
      </c>
      <c r="F18" s="40">
        <v>820</v>
      </c>
      <c r="G18" s="351">
        <v>738</v>
      </c>
      <c r="H18" s="965"/>
    </row>
    <row r="19" spans="1:8" ht="32" x14ac:dyDescent="0.2">
      <c r="A19" s="793"/>
      <c r="B19" s="969" t="s">
        <v>2163</v>
      </c>
      <c r="C19" s="967">
        <v>100000864</v>
      </c>
      <c r="D19" s="970" t="s">
        <v>2164</v>
      </c>
      <c r="E19" s="351">
        <v>998</v>
      </c>
      <c r="F19" s="40">
        <v>898</v>
      </c>
      <c r="G19" s="351">
        <v>808</v>
      </c>
      <c r="H19" s="965"/>
    </row>
    <row r="20" spans="1:8" ht="32" x14ac:dyDescent="0.2">
      <c r="A20" s="793"/>
      <c r="B20" s="971" t="s">
        <v>2165</v>
      </c>
      <c r="C20" s="967">
        <v>100000865</v>
      </c>
      <c r="D20" s="972" t="s">
        <v>2166</v>
      </c>
      <c r="E20" s="351">
        <v>998</v>
      </c>
      <c r="F20" s="40">
        <v>898</v>
      </c>
      <c r="G20" s="351">
        <v>808</v>
      </c>
      <c r="H20" s="965"/>
    </row>
    <row r="21" spans="1:8" x14ac:dyDescent="0.2">
      <c r="A21" s="793"/>
      <c r="B21" s="794" t="s">
        <v>154</v>
      </c>
      <c r="C21" s="795"/>
      <c r="D21" s="796" t="s">
        <v>238</v>
      </c>
      <c r="E21" s="1380" t="s">
        <v>156</v>
      </c>
      <c r="F21" s="1381"/>
      <c r="G21" s="1382"/>
      <c r="H21" s="965"/>
    </row>
    <row r="22" spans="1:8" x14ac:dyDescent="0.2">
      <c r="A22" s="793"/>
      <c r="B22" s="797" t="s">
        <v>161</v>
      </c>
      <c r="C22" s="293"/>
      <c r="D22" s="797" t="s">
        <v>202</v>
      </c>
      <c r="E22" s="800"/>
      <c r="F22" s="798">
        <v>70</v>
      </c>
      <c r="G22" s="801"/>
      <c r="H22" s="965"/>
    </row>
    <row r="23" spans="1:8" x14ac:dyDescent="0.2">
      <c r="A23" s="793"/>
      <c r="B23" s="797" t="s">
        <v>414</v>
      </c>
      <c r="C23" s="283"/>
      <c r="D23" s="797" t="s">
        <v>2167</v>
      </c>
      <c r="E23" s="800"/>
      <c r="F23" s="798">
        <v>70</v>
      </c>
      <c r="G23" s="801"/>
      <c r="H23" s="965"/>
    </row>
    <row r="24" spans="1:8" ht="15.75" customHeight="1" x14ac:dyDescent="0.2">
      <c r="A24" s="793"/>
      <c r="B24" s="797" t="s">
        <v>2168</v>
      </c>
      <c r="C24" s="283"/>
      <c r="D24" s="797" t="s">
        <v>2169</v>
      </c>
      <c r="E24" s="800"/>
      <c r="F24" s="799">
        <v>16</v>
      </c>
      <c r="G24" s="801"/>
      <c r="H24" s="965"/>
    </row>
    <row r="25" spans="1:8" x14ac:dyDescent="0.2">
      <c r="A25" s="793"/>
      <c r="B25" s="797" t="s">
        <v>176</v>
      </c>
      <c r="C25" s="283"/>
      <c r="D25" s="797" t="s">
        <v>2170</v>
      </c>
      <c r="E25" s="800"/>
      <c r="F25" s="973">
        <v>24</v>
      </c>
      <c r="G25" s="801"/>
      <c r="H25" s="965"/>
    </row>
    <row r="26" spans="1:8" x14ac:dyDescent="0.2">
      <c r="A26" s="974"/>
      <c r="B26" s="974"/>
      <c r="C26" s="649"/>
      <c r="D26" s="974"/>
      <c r="E26" s="649"/>
      <c r="F26" s="649"/>
      <c r="G26" s="649"/>
      <c r="H26" s="965"/>
    </row>
    <row r="27" spans="1:8" x14ac:dyDescent="0.2">
      <c r="A27" s="647" t="s">
        <v>188</v>
      </c>
      <c r="B27" s="650"/>
      <c r="C27" s="650"/>
      <c r="D27" s="650"/>
      <c r="E27" s="650"/>
      <c r="F27" s="650"/>
      <c r="G27" s="650"/>
      <c r="H27" s="965"/>
    </row>
    <row r="28" spans="1:8" x14ac:dyDescent="0.2">
      <c r="A28" s="67" t="s">
        <v>276</v>
      </c>
      <c r="B28" s="44"/>
      <c r="C28" s="44"/>
      <c r="D28" s="44"/>
      <c r="E28" s="44"/>
      <c r="F28" s="44"/>
      <c r="G28" s="44"/>
    </row>
    <row r="29" spans="1:8" x14ac:dyDescent="0.2">
      <c r="A29" s="650"/>
      <c r="B29" s="650"/>
      <c r="C29" s="650"/>
      <c r="D29" s="650"/>
      <c r="E29" s="650"/>
      <c r="F29" s="650"/>
      <c r="G29" s="650"/>
      <c r="H29" s="965"/>
    </row>
  </sheetData>
  <mergeCells count="1">
    <mergeCell ref="E21:G21"/>
  </mergeCells>
  <hyperlinks>
    <hyperlink ref="A28" location="Index!A1" display="Return to Index" xr:uid="{71F98FFE-C0B1-0E4E-B30C-AC332C9F6100}"/>
    <hyperlink ref="A10" r:id="rId1" xr:uid="{8E1C9A90-0130-544B-A1D5-8FF5838E6D28}"/>
    <hyperlink ref="A27" r:id="rId2" display="https://beghelliusa.com/products/mpl/" xr:uid="{645949F3-5884-7746-82EC-8D2C65169DE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AB5F-209E-1A49-9B5F-D92CD5817947}">
  <dimension ref="A1:G217"/>
  <sheetViews>
    <sheetView topLeftCell="A207" workbookViewId="0">
      <selection activeCell="B219" sqref="B219"/>
    </sheetView>
  </sheetViews>
  <sheetFormatPr baseColWidth="10" defaultColWidth="11" defaultRowHeight="16" x14ac:dyDescent="0.2"/>
  <cols>
    <col min="1" max="1" width="18.6640625" customWidth="1"/>
    <col min="2" max="2" width="23.6640625" customWidth="1"/>
    <col min="3" max="3" width="12.1640625" customWidth="1"/>
    <col min="4" max="4" width="71.83203125" customWidth="1"/>
  </cols>
  <sheetData>
    <row r="1" spans="1:7" s="224" customFormat="1" ht="31" x14ac:dyDescent="0.35">
      <c r="A1" s="1383" t="s">
        <v>2171</v>
      </c>
      <c r="B1" s="1384"/>
      <c r="C1" s="1384"/>
      <c r="D1" s="1384"/>
      <c r="E1" s="1384"/>
      <c r="F1" s="1384"/>
      <c r="G1" s="1385"/>
    </row>
    <row r="2" spans="1:7" ht="34" customHeight="1" x14ac:dyDescent="0.2">
      <c r="A2" s="1386" t="s">
        <v>2172</v>
      </c>
      <c r="B2" s="1387"/>
      <c r="C2" s="1387"/>
      <c r="D2" s="1387"/>
      <c r="E2" s="1387"/>
      <c r="F2" s="1387"/>
      <c r="G2" s="1388"/>
    </row>
    <row r="3" spans="1:7" ht="17" x14ac:dyDescent="0.2">
      <c r="A3" s="239" t="s">
        <v>2173</v>
      </c>
      <c r="B3" s="626" t="s">
        <v>137</v>
      </c>
      <c r="C3" s="626" t="s">
        <v>138</v>
      </c>
      <c r="D3" s="640" t="s">
        <v>2174</v>
      </c>
      <c r="E3" s="34">
        <v>0.15</v>
      </c>
      <c r="F3" s="34">
        <v>0.1</v>
      </c>
      <c r="G3" s="34">
        <v>0.05</v>
      </c>
    </row>
    <row r="4" spans="1:7" x14ac:dyDescent="0.2">
      <c r="A4" s="64"/>
      <c r="B4" s="47" t="s">
        <v>2175</v>
      </c>
      <c r="C4" s="48" t="s">
        <v>2176</v>
      </c>
      <c r="D4" s="45" t="s">
        <v>2177</v>
      </c>
      <c r="E4" s="25">
        <v>3548.1</v>
      </c>
      <c r="F4" s="25">
        <v>3193.3</v>
      </c>
      <c r="G4" s="25">
        <v>2874</v>
      </c>
    </row>
    <row r="5" spans="1:7" x14ac:dyDescent="0.2">
      <c r="A5" s="64"/>
      <c r="B5" s="47" t="s">
        <v>2178</v>
      </c>
      <c r="C5" s="48" t="s">
        <v>2179</v>
      </c>
      <c r="D5" s="45" t="s">
        <v>2180</v>
      </c>
      <c r="E5" s="25">
        <v>3656.8</v>
      </c>
      <c r="F5" s="25">
        <v>3291.1</v>
      </c>
      <c r="G5" s="25">
        <v>2962</v>
      </c>
    </row>
    <row r="6" spans="1:7" x14ac:dyDescent="0.2">
      <c r="A6" s="64"/>
      <c r="B6" s="65" t="s">
        <v>154</v>
      </c>
      <c r="C6" s="62"/>
      <c r="D6" s="145" t="s">
        <v>155</v>
      </c>
      <c r="E6" s="66"/>
      <c r="F6" s="36" t="s">
        <v>156</v>
      </c>
      <c r="G6" s="37"/>
    </row>
    <row r="7" spans="1:7" x14ac:dyDescent="0.2">
      <c r="A7" s="64"/>
      <c r="B7" s="47" t="s">
        <v>161</v>
      </c>
      <c r="C7" s="48"/>
      <c r="D7" s="628" t="s">
        <v>202</v>
      </c>
      <c r="E7" s="49"/>
      <c r="F7" s="50">
        <v>60</v>
      </c>
      <c r="G7" s="24"/>
    </row>
    <row r="8" spans="1:7" x14ac:dyDescent="0.2">
      <c r="A8" s="64"/>
      <c r="B8" s="47" t="s">
        <v>167</v>
      </c>
      <c r="C8" s="136"/>
      <c r="D8" s="628" t="s">
        <v>168</v>
      </c>
      <c r="E8" s="49"/>
      <c r="F8" s="50" t="s">
        <v>169</v>
      </c>
      <c r="G8" s="24"/>
    </row>
    <row r="9" spans="1:7" x14ac:dyDescent="0.2">
      <c r="A9" s="64"/>
      <c r="B9" s="47" t="s">
        <v>170</v>
      </c>
      <c r="C9" s="48"/>
      <c r="D9" s="628" t="s">
        <v>2181</v>
      </c>
      <c r="E9" s="49"/>
      <c r="F9" s="50">
        <v>95</v>
      </c>
      <c r="G9" s="24"/>
    </row>
    <row r="10" spans="1:7" x14ac:dyDescent="0.2">
      <c r="A10" s="64"/>
      <c r="B10" s="47" t="s">
        <v>323</v>
      </c>
      <c r="C10" s="48"/>
      <c r="D10" s="628" t="s">
        <v>324</v>
      </c>
      <c r="E10" s="49"/>
      <c r="F10" s="50" t="s">
        <v>169</v>
      </c>
      <c r="G10" s="24"/>
    </row>
    <row r="11" spans="1:7" x14ac:dyDescent="0.2">
      <c r="A11" s="64"/>
      <c r="B11" s="47" t="s">
        <v>1268</v>
      </c>
      <c r="C11" s="48"/>
      <c r="D11" s="628" t="s">
        <v>2182</v>
      </c>
      <c r="E11" s="49"/>
      <c r="F11" s="50">
        <v>99</v>
      </c>
      <c r="G11" s="24"/>
    </row>
    <row r="12" spans="1:7" x14ac:dyDescent="0.2">
      <c r="A12" s="64"/>
      <c r="B12" s="47" t="s">
        <v>325</v>
      </c>
      <c r="C12" s="48"/>
      <c r="D12" s="628" t="s">
        <v>326</v>
      </c>
      <c r="E12" s="49"/>
      <c r="F12" s="50">
        <v>43</v>
      </c>
      <c r="G12" s="24"/>
    </row>
    <row r="13" spans="1:7" ht="21" customHeight="1" x14ac:dyDescent="0.2">
      <c r="A13" s="325" t="s">
        <v>188</v>
      </c>
      <c r="B13" s="225"/>
      <c r="C13" s="226"/>
      <c r="D13" s="227"/>
      <c r="E13" s="107"/>
      <c r="F13" s="107"/>
      <c r="G13" s="107"/>
    </row>
    <row r="14" spans="1:7" ht="25.5" customHeight="1" x14ac:dyDescent="0.2">
      <c r="A14" s="754" t="s">
        <v>2183</v>
      </c>
      <c r="B14" s="755" t="s">
        <v>137</v>
      </c>
      <c r="C14" s="755" t="s">
        <v>138</v>
      </c>
      <c r="D14" s="761" t="s">
        <v>2174</v>
      </c>
      <c r="E14" s="644">
        <v>0.15</v>
      </c>
      <c r="F14" s="760">
        <v>0.1</v>
      </c>
      <c r="G14" s="760">
        <v>0.05</v>
      </c>
    </row>
    <row r="15" spans="1:7" ht="21" customHeight="1" x14ac:dyDescent="0.2">
      <c r="A15" s="501" t="s">
        <v>558</v>
      </c>
      <c r="B15" s="243" t="s">
        <v>2184</v>
      </c>
      <c r="C15" s="243" t="s">
        <v>558</v>
      </c>
      <c r="D15" s="746" t="s">
        <v>2185</v>
      </c>
      <c r="E15" s="745">
        <v>5717</v>
      </c>
      <c r="F15" s="745">
        <v>5215</v>
      </c>
      <c r="G15" s="745">
        <v>4844</v>
      </c>
    </row>
    <row r="16" spans="1:7" ht="21" customHeight="1" x14ac:dyDescent="0.2">
      <c r="A16" s="501" t="s">
        <v>558</v>
      </c>
      <c r="B16" s="243" t="s">
        <v>2186</v>
      </c>
      <c r="C16" s="244" t="s">
        <v>2187</v>
      </c>
      <c r="D16" s="746" t="s">
        <v>2188</v>
      </c>
      <c r="E16" s="745">
        <v>6230</v>
      </c>
      <c r="F16" s="745">
        <v>5682</v>
      </c>
      <c r="G16" s="745">
        <v>5276</v>
      </c>
    </row>
    <row r="17" spans="1:7" ht="21" customHeight="1" x14ac:dyDescent="0.2">
      <c r="A17" s="501" t="s">
        <v>558</v>
      </c>
      <c r="B17" s="243" t="s">
        <v>2189</v>
      </c>
      <c r="C17" s="244" t="s">
        <v>2190</v>
      </c>
      <c r="D17" s="746" t="s">
        <v>2191</v>
      </c>
      <c r="E17" s="745">
        <v>6487</v>
      </c>
      <c r="F17" s="745">
        <v>5915</v>
      </c>
      <c r="G17" s="745">
        <v>5492</v>
      </c>
    </row>
    <row r="18" spans="1:7" ht="21" customHeight="1" x14ac:dyDescent="0.2">
      <c r="A18" s="501" t="s">
        <v>558</v>
      </c>
      <c r="B18" s="247" t="s">
        <v>154</v>
      </c>
      <c r="C18" s="247" t="s">
        <v>558</v>
      </c>
      <c r="D18" s="625" t="s">
        <v>155</v>
      </c>
      <c r="E18" s="666" t="s">
        <v>558</v>
      </c>
      <c r="F18" s="665" t="s">
        <v>156</v>
      </c>
      <c r="G18" s="247" t="s">
        <v>558</v>
      </c>
    </row>
    <row r="19" spans="1:7" ht="21" customHeight="1" x14ac:dyDescent="0.2">
      <c r="A19" s="501" t="s">
        <v>558</v>
      </c>
      <c r="B19" s="243" t="s">
        <v>161</v>
      </c>
      <c r="C19" s="243" t="s">
        <v>558</v>
      </c>
      <c r="D19" s="245" t="s">
        <v>202</v>
      </c>
      <c r="E19" s="746" t="s">
        <v>558</v>
      </c>
      <c r="F19" s="672">
        <v>60</v>
      </c>
      <c r="G19" s="243" t="s">
        <v>558</v>
      </c>
    </row>
    <row r="20" spans="1:7" ht="21" customHeight="1" x14ac:dyDescent="0.2">
      <c r="A20" s="501" t="s">
        <v>558</v>
      </c>
      <c r="B20" s="243" t="s">
        <v>167</v>
      </c>
      <c r="C20" s="756" t="s">
        <v>558</v>
      </c>
      <c r="D20" s="245" t="s">
        <v>168</v>
      </c>
      <c r="E20" s="746" t="s">
        <v>558</v>
      </c>
      <c r="F20" s="759" t="s">
        <v>169</v>
      </c>
      <c r="G20" s="243" t="s">
        <v>558</v>
      </c>
    </row>
    <row r="21" spans="1:7" ht="21" customHeight="1" x14ac:dyDescent="0.2">
      <c r="A21" s="501" t="s">
        <v>558</v>
      </c>
      <c r="B21" s="243" t="s">
        <v>170</v>
      </c>
      <c r="C21" s="243" t="s">
        <v>558</v>
      </c>
      <c r="D21" s="245" t="s">
        <v>2181</v>
      </c>
      <c r="E21" s="746" t="s">
        <v>558</v>
      </c>
      <c r="F21" s="253">
        <v>95</v>
      </c>
      <c r="G21" s="243" t="s">
        <v>558</v>
      </c>
    </row>
    <row r="22" spans="1:7" ht="21" customHeight="1" x14ac:dyDescent="0.2">
      <c r="A22" s="501" t="s">
        <v>558</v>
      </c>
      <c r="B22" s="243" t="s">
        <v>323</v>
      </c>
      <c r="C22" s="243" t="s">
        <v>558</v>
      </c>
      <c r="D22" s="245" t="s">
        <v>2192</v>
      </c>
      <c r="E22" s="746" t="s">
        <v>558</v>
      </c>
      <c r="F22" s="672">
        <v>35</v>
      </c>
      <c r="G22" s="243" t="s">
        <v>558</v>
      </c>
    </row>
    <row r="23" spans="1:7" ht="21" customHeight="1" x14ac:dyDescent="0.2">
      <c r="A23" s="501" t="s">
        <v>558</v>
      </c>
      <c r="B23" s="243" t="s">
        <v>1268</v>
      </c>
      <c r="C23" s="243" t="s">
        <v>558</v>
      </c>
      <c r="D23" s="245" t="s">
        <v>2182</v>
      </c>
      <c r="E23" s="746" t="s">
        <v>558</v>
      </c>
      <c r="F23" s="672">
        <v>150</v>
      </c>
      <c r="G23" s="243" t="s">
        <v>558</v>
      </c>
    </row>
    <row r="24" spans="1:7" ht="21" customHeight="1" x14ac:dyDescent="0.2">
      <c r="A24" s="757" t="s">
        <v>188</v>
      </c>
      <c r="B24" s="683" t="s">
        <v>558</v>
      </c>
      <c r="C24" s="683" t="s">
        <v>558</v>
      </c>
      <c r="D24" s="684" t="s">
        <v>558</v>
      </c>
      <c r="E24" s="683" t="s">
        <v>558</v>
      </c>
      <c r="F24" s="683" t="s">
        <v>558</v>
      </c>
      <c r="G24" s="758" t="s">
        <v>558</v>
      </c>
    </row>
    <row r="25" spans="1:7" x14ac:dyDescent="0.2">
      <c r="A25" s="123" t="s">
        <v>2193</v>
      </c>
      <c r="B25" s="82" t="s">
        <v>137</v>
      </c>
      <c r="C25" s="82" t="s">
        <v>138</v>
      </c>
      <c r="D25" s="82" t="s">
        <v>1143</v>
      </c>
      <c r="E25" s="34"/>
      <c r="F25" s="89">
        <v>0.05</v>
      </c>
      <c r="G25" s="89">
        <v>0.03</v>
      </c>
    </row>
    <row r="26" spans="1:7" x14ac:dyDescent="0.2">
      <c r="A26" s="64"/>
      <c r="B26" s="65" t="s">
        <v>2194</v>
      </c>
      <c r="C26" s="62"/>
      <c r="D26" s="63"/>
      <c r="E26" s="206" t="s">
        <v>2195</v>
      </c>
      <c r="F26" s="207"/>
      <c r="G26" s="208"/>
    </row>
    <row r="27" spans="1:7" ht="36" x14ac:dyDescent="0.2">
      <c r="A27" s="64"/>
      <c r="B27" s="124" t="s">
        <v>2196</v>
      </c>
      <c r="C27" s="104" t="s">
        <v>2197</v>
      </c>
      <c r="D27" s="45" t="s">
        <v>2198</v>
      </c>
      <c r="E27" s="135"/>
      <c r="F27" s="25">
        <v>22530</v>
      </c>
      <c r="G27" s="25">
        <v>21400</v>
      </c>
    </row>
    <row r="28" spans="1:7" ht="36" x14ac:dyDescent="0.2">
      <c r="A28" s="64"/>
      <c r="B28" s="159" t="s">
        <v>2199</v>
      </c>
      <c r="C28" s="209" t="s">
        <v>2200</v>
      </c>
      <c r="D28" s="129" t="s">
        <v>2201</v>
      </c>
      <c r="E28" s="135"/>
      <c r="F28" s="25">
        <v>22530</v>
      </c>
      <c r="G28" s="25">
        <v>21400</v>
      </c>
    </row>
    <row r="29" spans="1:7" ht="36" x14ac:dyDescent="0.2">
      <c r="A29" s="64"/>
      <c r="B29" s="124" t="s">
        <v>2202</v>
      </c>
      <c r="C29" s="210" t="s">
        <v>2203</v>
      </c>
      <c r="D29" s="45" t="s">
        <v>2204</v>
      </c>
      <c r="E29" s="135"/>
      <c r="F29" s="25">
        <v>22530</v>
      </c>
      <c r="G29" s="25">
        <v>21400</v>
      </c>
    </row>
    <row r="30" spans="1:7" ht="36" x14ac:dyDescent="0.2">
      <c r="A30" s="64"/>
      <c r="B30" s="159" t="s">
        <v>2205</v>
      </c>
      <c r="C30" s="211" t="s">
        <v>2206</v>
      </c>
      <c r="D30" s="129" t="s">
        <v>2207</v>
      </c>
      <c r="E30" s="135"/>
      <c r="F30" s="25">
        <v>22530</v>
      </c>
      <c r="G30" s="25">
        <v>21400</v>
      </c>
    </row>
    <row r="31" spans="1:7" ht="36" x14ac:dyDescent="0.2">
      <c r="A31" s="64"/>
      <c r="B31" s="159" t="s">
        <v>2208</v>
      </c>
      <c r="C31" s="209" t="s">
        <v>2209</v>
      </c>
      <c r="D31" s="129" t="s">
        <v>2210</v>
      </c>
      <c r="E31" s="135"/>
      <c r="F31" s="25">
        <v>22530</v>
      </c>
      <c r="G31" s="25">
        <v>21400</v>
      </c>
    </row>
    <row r="32" spans="1:7" ht="36" x14ac:dyDescent="0.2">
      <c r="A32" s="64"/>
      <c r="B32" s="124" t="s">
        <v>2211</v>
      </c>
      <c r="C32" s="210" t="s">
        <v>2212</v>
      </c>
      <c r="D32" s="45" t="s">
        <v>2213</v>
      </c>
      <c r="E32" s="135"/>
      <c r="F32" s="25">
        <v>22530</v>
      </c>
      <c r="G32" s="25">
        <v>21400</v>
      </c>
    </row>
    <row r="33" spans="1:7" ht="36" x14ac:dyDescent="0.2">
      <c r="A33" s="64"/>
      <c r="B33" s="159" t="s">
        <v>2214</v>
      </c>
      <c r="C33" s="209" t="s">
        <v>2215</v>
      </c>
      <c r="D33" s="129" t="s">
        <v>2216</v>
      </c>
      <c r="E33" s="135"/>
      <c r="F33" s="25">
        <v>22530</v>
      </c>
      <c r="G33" s="25">
        <v>21400</v>
      </c>
    </row>
    <row r="34" spans="1:7" ht="36" x14ac:dyDescent="0.2">
      <c r="A34" s="64"/>
      <c r="B34" s="124" t="s">
        <v>2217</v>
      </c>
      <c r="C34" s="104" t="s">
        <v>2218</v>
      </c>
      <c r="D34" s="45" t="s">
        <v>2219</v>
      </c>
      <c r="E34" s="135"/>
      <c r="F34" s="25">
        <v>22530</v>
      </c>
      <c r="G34" s="25">
        <v>21400</v>
      </c>
    </row>
    <row r="35" spans="1:7" ht="36" x14ac:dyDescent="0.2">
      <c r="A35" s="64"/>
      <c r="B35" s="159" t="s">
        <v>2220</v>
      </c>
      <c r="C35" s="211" t="s">
        <v>2221</v>
      </c>
      <c r="D35" s="129" t="s">
        <v>2222</v>
      </c>
      <c r="E35" s="135"/>
      <c r="F35" s="25">
        <v>22530</v>
      </c>
      <c r="G35" s="25">
        <v>21400</v>
      </c>
    </row>
    <row r="36" spans="1:7" ht="36" x14ac:dyDescent="0.2">
      <c r="A36" s="64"/>
      <c r="B36" s="159" t="s">
        <v>2223</v>
      </c>
      <c r="C36" s="211" t="s">
        <v>2224</v>
      </c>
      <c r="D36" s="129" t="s">
        <v>2225</v>
      </c>
      <c r="E36" s="135"/>
      <c r="F36" s="25">
        <v>22530</v>
      </c>
      <c r="G36" s="25">
        <v>21400</v>
      </c>
    </row>
    <row r="37" spans="1:7" ht="36" x14ac:dyDescent="0.2">
      <c r="A37" s="64"/>
      <c r="B37" s="159" t="s">
        <v>2226</v>
      </c>
      <c r="C37" s="211" t="s">
        <v>2227</v>
      </c>
      <c r="D37" s="129" t="s">
        <v>2228</v>
      </c>
      <c r="E37" s="135"/>
      <c r="F37" s="25">
        <v>22530</v>
      </c>
      <c r="G37" s="25">
        <v>21400</v>
      </c>
    </row>
    <row r="38" spans="1:7" ht="36" x14ac:dyDescent="0.2">
      <c r="A38" s="64"/>
      <c r="B38" s="159" t="s">
        <v>2229</v>
      </c>
      <c r="C38" s="211" t="s">
        <v>2230</v>
      </c>
      <c r="D38" s="129" t="s">
        <v>2231</v>
      </c>
      <c r="E38" s="49"/>
      <c r="F38" s="25">
        <v>22530</v>
      </c>
      <c r="G38" s="25">
        <v>21400</v>
      </c>
    </row>
    <row r="39" spans="1:7" ht="36" x14ac:dyDescent="0.2">
      <c r="A39" s="64"/>
      <c r="B39" s="159" t="s">
        <v>2232</v>
      </c>
      <c r="C39" s="211" t="s">
        <v>2233</v>
      </c>
      <c r="D39" s="129" t="s">
        <v>2234</v>
      </c>
      <c r="E39" s="135"/>
      <c r="F39" s="25">
        <v>22530</v>
      </c>
      <c r="G39" s="25">
        <v>21400</v>
      </c>
    </row>
    <row r="40" spans="1:7" ht="36" x14ac:dyDescent="0.2">
      <c r="A40" s="64"/>
      <c r="B40" s="159" t="s">
        <v>2235</v>
      </c>
      <c r="C40" s="211" t="s">
        <v>2236</v>
      </c>
      <c r="D40" s="129" t="s">
        <v>2237</v>
      </c>
      <c r="E40" s="135"/>
      <c r="F40" s="25">
        <v>22530</v>
      </c>
      <c r="G40" s="25">
        <v>21400</v>
      </c>
    </row>
    <row r="41" spans="1:7" ht="36" x14ac:dyDescent="0.2">
      <c r="A41" s="64"/>
      <c r="B41" s="159" t="s">
        <v>2238</v>
      </c>
      <c r="C41" s="211" t="s">
        <v>2239</v>
      </c>
      <c r="D41" s="129" t="s">
        <v>2240</v>
      </c>
      <c r="E41" s="135"/>
      <c r="F41" s="25">
        <v>22530</v>
      </c>
      <c r="G41" s="25">
        <v>21400</v>
      </c>
    </row>
    <row r="42" spans="1:7" ht="36" x14ac:dyDescent="0.2">
      <c r="A42" s="64"/>
      <c r="B42" s="159" t="s">
        <v>2241</v>
      </c>
      <c r="C42" s="209" t="s">
        <v>2242</v>
      </c>
      <c r="D42" s="129" t="s">
        <v>2243</v>
      </c>
      <c r="E42" s="135"/>
      <c r="F42" s="25">
        <v>22530</v>
      </c>
      <c r="G42" s="25">
        <v>21400</v>
      </c>
    </row>
    <row r="43" spans="1:7" x14ac:dyDescent="0.2">
      <c r="A43" s="64"/>
      <c r="B43" s="65" t="s">
        <v>2244</v>
      </c>
      <c r="C43" s="212"/>
      <c r="D43" s="63"/>
      <c r="E43" s="66"/>
      <c r="F43" s="186">
        <v>0.05</v>
      </c>
      <c r="G43" s="213">
        <v>0.03</v>
      </c>
    </row>
    <row r="44" spans="1:7" ht="36" x14ac:dyDescent="0.2">
      <c r="A44" s="64"/>
      <c r="B44" s="159" t="s">
        <v>2245</v>
      </c>
      <c r="C44" s="209" t="s">
        <v>2246</v>
      </c>
      <c r="D44" s="129" t="s">
        <v>2247</v>
      </c>
      <c r="E44" s="135"/>
      <c r="F44" s="25">
        <v>27250</v>
      </c>
      <c r="G44" s="25">
        <v>25900</v>
      </c>
    </row>
    <row r="45" spans="1:7" ht="36" x14ac:dyDescent="0.2">
      <c r="A45" s="64"/>
      <c r="B45" s="124" t="s">
        <v>2248</v>
      </c>
      <c r="C45" s="210" t="s">
        <v>2249</v>
      </c>
      <c r="D45" s="129" t="s">
        <v>2250</v>
      </c>
      <c r="E45" s="135"/>
      <c r="F45" s="25">
        <v>27250</v>
      </c>
      <c r="G45" s="25">
        <v>25900</v>
      </c>
    </row>
    <row r="46" spans="1:7" ht="36" x14ac:dyDescent="0.2">
      <c r="A46" s="64"/>
      <c r="B46" s="159" t="s">
        <v>2251</v>
      </c>
      <c r="C46" s="211" t="s">
        <v>2252</v>
      </c>
      <c r="D46" s="129" t="s">
        <v>2253</v>
      </c>
      <c r="E46" s="135"/>
      <c r="F46" s="25">
        <v>27250</v>
      </c>
      <c r="G46" s="25">
        <v>25900</v>
      </c>
    </row>
    <row r="47" spans="1:7" ht="36" x14ac:dyDescent="0.2">
      <c r="A47" s="64"/>
      <c r="B47" s="159" t="s">
        <v>2254</v>
      </c>
      <c r="C47" s="211" t="s">
        <v>2255</v>
      </c>
      <c r="D47" s="129" t="s">
        <v>2256</v>
      </c>
      <c r="E47" s="135"/>
      <c r="F47" s="25">
        <v>27250</v>
      </c>
      <c r="G47" s="25">
        <v>25900</v>
      </c>
    </row>
    <row r="48" spans="1:7" ht="36" x14ac:dyDescent="0.2">
      <c r="A48" s="64"/>
      <c r="B48" s="159" t="s">
        <v>2257</v>
      </c>
      <c r="C48" s="214" t="s">
        <v>2258</v>
      </c>
      <c r="D48" s="129" t="s">
        <v>2259</v>
      </c>
      <c r="E48" s="135"/>
      <c r="F48" s="25">
        <v>27250</v>
      </c>
      <c r="G48" s="25">
        <v>25900</v>
      </c>
    </row>
    <row r="49" spans="1:7" ht="36" x14ac:dyDescent="0.2">
      <c r="A49" s="64"/>
      <c r="B49" s="159" t="s">
        <v>2260</v>
      </c>
      <c r="C49" s="209" t="s">
        <v>2261</v>
      </c>
      <c r="D49" s="129" t="s">
        <v>2262</v>
      </c>
      <c r="E49" s="135"/>
      <c r="F49" s="25">
        <v>27250</v>
      </c>
      <c r="G49" s="25">
        <v>25900</v>
      </c>
    </row>
    <row r="50" spans="1:7" ht="36" x14ac:dyDescent="0.2">
      <c r="A50" s="64"/>
      <c r="B50" s="124" t="s">
        <v>2263</v>
      </c>
      <c r="C50" s="215" t="s">
        <v>2264</v>
      </c>
      <c r="D50" s="129" t="s">
        <v>2265</v>
      </c>
      <c r="E50" s="135"/>
      <c r="F50" s="25">
        <v>27250</v>
      </c>
      <c r="G50" s="25">
        <v>25900</v>
      </c>
    </row>
    <row r="51" spans="1:7" ht="36" x14ac:dyDescent="0.2">
      <c r="A51" s="64"/>
      <c r="B51" s="124" t="s">
        <v>2266</v>
      </c>
      <c r="C51" s="48" t="s">
        <v>2267</v>
      </c>
      <c r="D51" s="129" t="s">
        <v>2265</v>
      </c>
      <c r="E51" s="135"/>
      <c r="F51" s="25">
        <v>27250</v>
      </c>
      <c r="G51" s="25">
        <v>25900</v>
      </c>
    </row>
    <row r="52" spans="1:7" ht="36" x14ac:dyDescent="0.2">
      <c r="A52" s="64"/>
      <c r="B52" s="124" t="s">
        <v>2268</v>
      </c>
      <c r="C52" s="48" t="s">
        <v>2269</v>
      </c>
      <c r="D52" s="129" t="s">
        <v>2270</v>
      </c>
      <c r="E52" s="135"/>
      <c r="F52" s="25">
        <v>27250</v>
      </c>
      <c r="G52" s="25">
        <v>25900</v>
      </c>
    </row>
    <row r="53" spans="1:7" ht="36" x14ac:dyDescent="0.2">
      <c r="A53" s="64"/>
      <c r="B53" s="124" t="s">
        <v>2271</v>
      </c>
      <c r="C53" s="48" t="s">
        <v>2272</v>
      </c>
      <c r="D53" s="129" t="s">
        <v>2273</v>
      </c>
      <c r="E53" s="135"/>
      <c r="F53" s="25">
        <v>27250</v>
      </c>
      <c r="G53" s="25">
        <v>25900</v>
      </c>
    </row>
    <row r="54" spans="1:7" ht="36" x14ac:dyDescent="0.2">
      <c r="A54" s="64"/>
      <c r="B54" s="124" t="s">
        <v>2274</v>
      </c>
      <c r="C54" s="48" t="s">
        <v>2275</v>
      </c>
      <c r="D54" s="129" t="s">
        <v>2276</v>
      </c>
      <c r="E54" s="135"/>
      <c r="F54" s="25">
        <v>27250</v>
      </c>
      <c r="G54" s="25">
        <v>25900</v>
      </c>
    </row>
    <row r="55" spans="1:7" ht="36" x14ac:dyDescent="0.2">
      <c r="A55" s="64"/>
      <c r="B55" s="124" t="s">
        <v>2277</v>
      </c>
      <c r="C55" s="48" t="s">
        <v>2278</v>
      </c>
      <c r="D55" s="129" t="s">
        <v>2279</v>
      </c>
      <c r="E55" s="135"/>
      <c r="F55" s="25">
        <v>27250</v>
      </c>
      <c r="G55" s="25">
        <v>25900</v>
      </c>
    </row>
    <row r="56" spans="1:7" ht="36" x14ac:dyDescent="0.2">
      <c r="A56" s="64"/>
      <c r="B56" s="124" t="s">
        <v>2280</v>
      </c>
      <c r="C56" s="48" t="s">
        <v>2281</v>
      </c>
      <c r="D56" s="129" t="s">
        <v>2282</v>
      </c>
      <c r="E56" s="135"/>
      <c r="F56" s="25">
        <v>27250</v>
      </c>
      <c r="G56" s="25">
        <v>25900</v>
      </c>
    </row>
    <row r="57" spans="1:7" ht="36" x14ac:dyDescent="0.2">
      <c r="A57" s="64"/>
      <c r="B57" s="124" t="s">
        <v>2283</v>
      </c>
      <c r="C57" s="104" t="s">
        <v>2284</v>
      </c>
      <c r="D57" s="129" t="s">
        <v>2285</v>
      </c>
      <c r="E57" s="135"/>
      <c r="F57" s="25">
        <v>27250</v>
      </c>
      <c r="G57" s="25">
        <v>25900</v>
      </c>
    </row>
    <row r="58" spans="1:7" ht="36" x14ac:dyDescent="0.2">
      <c r="A58" s="64"/>
      <c r="B58" s="159" t="s">
        <v>2280</v>
      </c>
      <c r="C58" s="211" t="s">
        <v>2286</v>
      </c>
      <c r="D58" s="129" t="s">
        <v>2282</v>
      </c>
      <c r="E58" s="135"/>
      <c r="F58" s="25">
        <v>27250</v>
      </c>
      <c r="G58" s="25">
        <v>25900</v>
      </c>
    </row>
    <row r="59" spans="1:7" ht="36" x14ac:dyDescent="0.2">
      <c r="A59" s="64"/>
      <c r="B59" s="159" t="s">
        <v>2287</v>
      </c>
      <c r="C59" s="209" t="s">
        <v>2288</v>
      </c>
      <c r="D59" s="129" t="s">
        <v>2289</v>
      </c>
      <c r="E59" s="135"/>
      <c r="F59" s="25">
        <v>27250</v>
      </c>
      <c r="G59" s="25">
        <v>25900</v>
      </c>
    </row>
    <row r="60" spans="1:7" x14ac:dyDescent="0.2">
      <c r="A60" s="64"/>
      <c r="B60" s="74" t="s">
        <v>2290</v>
      </c>
      <c r="C60" s="216"/>
      <c r="D60" s="217"/>
      <c r="E60" s="66"/>
      <c r="F60" s="186">
        <v>0.05</v>
      </c>
      <c r="G60" s="213">
        <v>0.03</v>
      </c>
    </row>
    <row r="61" spans="1:7" ht="36" customHeight="1" x14ac:dyDescent="0.2">
      <c r="A61" s="64"/>
      <c r="B61" s="159" t="s">
        <v>2291</v>
      </c>
      <c r="C61" s="209" t="s">
        <v>2292</v>
      </c>
      <c r="D61" s="129" t="s">
        <v>2293</v>
      </c>
      <c r="E61" s="135"/>
      <c r="F61" s="25">
        <v>29570</v>
      </c>
      <c r="G61" s="25">
        <v>28100</v>
      </c>
    </row>
    <row r="62" spans="1:7" ht="36" customHeight="1" x14ac:dyDescent="0.2">
      <c r="A62" s="64"/>
      <c r="B62" s="159" t="s">
        <v>2294</v>
      </c>
      <c r="C62" s="209" t="s">
        <v>2295</v>
      </c>
      <c r="D62" s="129" t="s">
        <v>2296</v>
      </c>
      <c r="E62" s="135"/>
      <c r="F62" s="25">
        <v>29570</v>
      </c>
      <c r="G62" s="25">
        <v>28100</v>
      </c>
    </row>
    <row r="63" spans="1:7" ht="36" customHeight="1" x14ac:dyDescent="0.2">
      <c r="A63" s="64"/>
      <c r="B63" s="159" t="s">
        <v>2297</v>
      </c>
      <c r="C63" s="209" t="s">
        <v>2298</v>
      </c>
      <c r="D63" s="129" t="s">
        <v>2299</v>
      </c>
      <c r="E63" s="135"/>
      <c r="F63" s="25">
        <v>29570</v>
      </c>
      <c r="G63" s="25">
        <v>28100</v>
      </c>
    </row>
    <row r="64" spans="1:7" ht="36" customHeight="1" x14ac:dyDescent="0.2">
      <c r="A64" s="64"/>
      <c r="B64" s="159" t="s">
        <v>2300</v>
      </c>
      <c r="C64" s="209" t="s">
        <v>2301</v>
      </c>
      <c r="D64" s="129" t="s">
        <v>2299</v>
      </c>
      <c r="E64" s="135"/>
      <c r="F64" s="25">
        <v>29570</v>
      </c>
      <c r="G64" s="25">
        <v>28100</v>
      </c>
    </row>
    <row r="65" spans="1:7" ht="36" customHeight="1" x14ac:dyDescent="0.2">
      <c r="A65" s="64"/>
      <c r="B65" s="159" t="s">
        <v>2302</v>
      </c>
      <c r="C65" s="209" t="s">
        <v>2303</v>
      </c>
      <c r="D65" s="129" t="s">
        <v>2304</v>
      </c>
      <c r="E65" s="135"/>
      <c r="F65" s="25">
        <v>29570</v>
      </c>
      <c r="G65" s="25">
        <v>28100</v>
      </c>
    </row>
    <row r="66" spans="1:7" ht="36" customHeight="1" x14ac:dyDescent="0.2">
      <c r="A66" s="64"/>
      <c r="B66" s="159" t="s">
        <v>2305</v>
      </c>
      <c r="C66" s="209" t="s">
        <v>2306</v>
      </c>
      <c r="D66" s="129" t="s">
        <v>2307</v>
      </c>
      <c r="E66" s="135"/>
      <c r="F66" s="25">
        <v>29570</v>
      </c>
      <c r="G66" s="25">
        <v>28100</v>
      </c>
    </row>
    <row r="67" spans="1:7" ht="36" customHeight="1" x14ac:dyDescent="0.2">
      <c r="A67" s="64"/>
      <c r="B67" s="159" t="s">
        <v>2308</v>
      </c>
      <c r="C67" s="209" t="s">
        <v>2309</v>
      </c>
      <c r="D67" s="129" t="s">
        <v>2310</v>
      </c>
      <c r="E67" s="135"/>
      <c r="F67" s="25">
        <v>29570</v>
      </c>
      <c r="G67" s="25">
        <v>28100</v>
      </c>
    </row>
    <row r="68" spans="1:7" ht="36" customHeight="1" x14ac:dyDescent="0.2">
      <c r="A68" s="64"/>
      <c r="B68" s="159" t="s">
        <v>2311</v>
      </c>
      <c r="C68" s="69" t="s">
        <v>2312</v>
      </c>
      <c r="D68" s="129" t="s">
        <v>2313</v>
      </c>
      <c r="E68" s="135"/>
      <c r="F68" s="25">
        <v>29570</v>
      </c>
      <c r="G68" s="25">
        <v>28100</v>
      </c>
    </row>
    <row r="69" spans="1:7" ht="36" customHeight="1" x14ac:dyDescent="0.2">
      <c r="A69" s="64"/>
      <c r="B69" s="159" t="s">
        <v>2314</v>
      </c>
      <c r="C69" s="209" t="s">
        <v>2315</v>
      </c>
      <c r="D69" s="129" t="s">
        <v>2316</v>
      </c>
      <c r="E69" s="135"/>
      <c r="F69" s="25">
        <v>29570</v>
      </c>
      <c r="G69" s="25">
        <v>28100</v>
      </c>
    </row>
    <row r="70" spans="1:7" ht="36" customHeight="1" x14ac:dyDescent="0.2">
      <c r="A70" s="64"/>
      <c r="B70" s="159" t="s">
        <v>2317</v>
      </c>
      <c r="C70" s="69" t="s">
        <v>2318</v>
      </c>
      <c r="D70" s="129" t="s">
        <v>2319</v>
      </c>
      <c r="E70" s="135"/>
      <c r="F70" s="25">
        <v>29570</v>
      </c>
      <c r="G70" s="25">
        <v>28100</v>
      </c>
    </row>
    <row r="71" spans="1:7" ht="36" customHeight="1" x14ac:dyDescent="0.2">
      <c r="A71" s="64"/>
      <c r="B71" s="159" t="s">
        <v>2320</v>
      </c>
      <c r="C71" s="209" t="s">
        <v>2321</v>
      </c>
      <c r="D71" s="129" t="s">
        <v>2322</v>
      </c>
      <c r="E71" s="135"/>
      <c r="F71" s="25">
        <v>29570</v>
      </c>
      <c r="G71" s="25">
        <v>28100</v>
      </c>
    </row>
    <row r="72" spans="1:7" ht="36" customHeight="1" x14ac:dyDescent="0.2">
      <c r="A72" s="64"/>
      <c r="B72" s="159" t="s">
        <v>2323</v>
      </c>
      <c r="C72" s="209" t="s">
        <v>2324</v>
      </c>
      <c r="D72" s="129" t="s">
        <v>2325</v>
      </c>
      <c r="E72" s="135"/>
      <c r="F72" s="25">
        <v>29570</v>
      </c>
      <c r="G72" s="25">
        <v>28100</v>
      </c>
    </row>
    <row r="73" spans="1:7" ht="36" customHeight="1" x14ac:dyDescent="0.2">
      <c r="A73" s="64"/>
      <c r="B73" s="159" t="s">
        <v>2326</v>
      </c>
      <c r="C73" s="209" t="s">
        <v>2327</v>
      </c>
      <c r="D73" s="129" t="s">
        <v>2328</v>
      </c>
      <c r="E73" s="135"/>
      <c r="F73" s="25">
        <v>29570</v>
      </c>
      <c r="G73" s="25">
        <v>28100</v>
      </c>
    </row>
    <row r="74" spans="1:7" ht="36" customHeight="1" x14ac:dyDescent="0.2">
      <c r="A74" s="64"/>
      <c r="B74" s="159" t="s">
        <v>2329</v>
      </c>
      <c r="C74" s="209" t="s">
        <v>2330</v>
      </c>
      <c r="D74" s="129" t="s">
        <v>2331</v>
      </c>
      <c r="E74" s="135"/>
      <c r="F74" s="25">
        <v>29570</v>
      </c>
      <c r="G74" s="25">
        <v>28100</v>
      </c>
    </row>
    <row r="75" spans="1:7" ht="36" customHeight="1" x14ac:dyDescent="0.2">
      <c r="A75" s="64"/>
      <c r="B75" s="159" t="s">
        <v>2332</v>
      </c>
      <c r="C75" s="209" t="s">
        <v>2333</v>
      </c>
      <c r="D75" s="129" t="s">
        <v>2334</v>
      </c>
      <c r="E75" s="135"/>
      <c r="F75" s="25">
        <v>29570</v>
      </c>
      <c r="G75" s="25">
        <v>28100</v>
      </c>
    </row>
    <row r="76" spans="1:7" ht="36" customHeight="1" x14ac:dyDescent="0.2">
      <c r="A76" s="64"/>
      <c r="B76" s="159" t="s">
        <v>2335</v>
      </c>
      <c r="C76" s="209" t="s">
        <v>2336</v>
      </c>
      <c r="D76" s="129" t="s">
        <v>2337</v>
      </c>
      <c r="E76" s="135"/>
      <c r="F76" s="25">
        <v>29570</v>
      </c>
      <c r="G76" s="25">
        <v>28100</v>
      </c>
    </row>
    <row r="77" spans="1:7" x14ac:dyDescent="0.2">
      <c r="A77" s="64"/>
      <c r="B77" s="65" t="s">
        <v>2338</v>
      </c>
      <c r="C77" s="218"/>
      <c r="D77" s="63"/>
      <c r="E77" s="66"/>
      <c r="F77" s="186">
        <v>0.05</v>
      </c>
      <c r="G77" s="213">
        <v>0.03</v>
      </c>
    </row>
    <row r="78" spans="1:7" ht="36" customHeight="1" x14ac:dyDescent="0.2">
      <c r="A78" s="64"/>
      <c r="B78" s="159" t="s">
        <v>2339</v>
      </c>
      <c r="C78" s="209" t="s">
        <v>2340</v>
      </c>
      <c r="D78" s="129" t="s">
        <v>2341</v>
      </c>
      <c r="E78" s="135"/>
      <c r="F78" s="25">
        <v>40150</v>
      </c>
      <c r="G78" s="25">
        <v>38150</v>
      </c>
    </row>
    <row r="79" spans="1:7" ht="36" customHeight="1" x14ac:dyDescent="0.2">
      <c r="A79" s="64"/>
      <c r="B79" s="159" t="s">
        <v>2342</v>
      </c>
      <c r="C79" s="209" t="s">
        <v>2343</v>
      </c>
      <c r="D79" s="129" t="s">
        <v>2344</v>
      </c>
      <c r="E79" s="135"/>
      <c r="F79" s="25">
        <v>40150</v>
      </c>
      <c r="G79" s="25">
        <v>38150</v>
      </c>
    </row>
    <row r="80" spans="1:7" ht="36" customHeight="1" x14ac:dyDescent="0.2">
      <c r="A80" s="64"/>
      <c r="B80" s="159" t="s">
        <v>2345</v>
      </c>
      <c r="C80" s="209" t="s">
        <v>2346</v>
      </c>
      <c r="D80" s="129" t="s">
        <v>2347</v>
      </c>
      <c r="E80" s="135"/>
      <c r="F80" s="25">
        <v>40150</v>
      </c>
      <c r="G80" s="25">
        <v>38150</v>
      </c>
    </row>
    <row r="81" spans="1:7" ht="36" customHeight="1" x14ac:dyDescent="0.2">
      <c r="A81" s="64"/>
      <c r="B81" s="159" t="s">
        <v>2348</v>
      </c>
      <c r="C81" s="209" t="s">
        <v>2349</v>
      </c>
      <c r="D81" s="129" t="s">
        <v>2350</v>
      </c>
      <c r="E81" s="135"/>
      <c r="F81" s="25">
        <v>40150</v>
      </c>
      <c r="G81" s="25">
        <v>38150</v>
      </c>
    </row>
    <row r="82" spans="1:7" ht="36" customHeight="1" x14ac:dyDescent="0.2">
      <c r="A82" s="64"/>
      <c r="B82" s="159" t="s">
        <v>2351</v>
      </c>
      <c r="C82" s="209" t="s">
        <v>2352</v>
      </c>
      <c r="D82" s="129" t="s">
        <v>2353</v>
      </c>
      <c r="E82" s="135"/>
      <c r="F82" s="25">
        <v>40150</v>
      </c>
      <c r="G82" s="25">
        <v>38150</v>
      </c>
    </row>
    <row r="83" spans="1:7" ht="36" customHeight="1" x14ac:dyDescent="0.2">
      <c r="A83" s="64"/>
      <c r="B83" s="159" t="s">
        <v>2354</v>
      </c>
      <c r="C83" s="209" t="s">
        <v>2355</v>
      </c>
      <c r="D83" s="129" t="s">
        <v>2356</v>
      </c>
      <c r="E83" s="135"/>
      <c r="F83" s="25">
        <v>40150</v>
      </c>
      <c r="G83" s="25">
        <v>38150</v>
      </c>
    </row>
    <row r="84" spans="1:7" ht="36" customHeight="1" x14ac:dyDescent="0.2">
      <c r="A84" s="64"/>
      <c r="B84" s="159" t="s">
        <v>2357</v>
      </c>
      <c r="C84" s="209" t="s">
        <v>2358</v>
      </c>
      <c r="D84" s="129" t="s">
        <v>2359</v>
      </c>
      <c r="E84" s="135"/>
      <c r="F84" s="25">
        <v>40150</v>
      </c>
      <c r="G84" s="25">
        <v>38150</v>
      </c>
    </row>
    <row r="85" spans="1:7" ht="36" customHeight="1" x14ac:dyDescent="0.2">
      <c r="A85" s="64"/>
      <c r="B85" s="159" t="s">
        <v>2360</v>
      </c>
      <c r="C85" s="209" t="s">
        <v>2361</v>
      </c>
      <c r="D85" s="129" t="s">
        <v>2362</v>
      </c>
      <c r="E85" s="135"/>
      <c r="F85" s="25">
        <v>40150</v>
      </c>
      <c r="G85" s="25">
        <v>38150</v>
      </c>
    </row>
    <row r="86" spans="1:7" ht="36" customHeight="1" x14ac:dyDescent="0.2">
      <c r="A86" s="64"/>
      <c r="B86" s="159" t="s">
        <v>2363</v>
      </c>
      <c r="C86" s="209" t="s">
        <v>2364</v>
      </c>
      <c r="D86" s="129" t="s">
        <v>2365</v>
      </c>
      <c r="E86" s="135"/>
      <c r="F86" s="25">
        <v>40150</v>
      </c>
      <c r="G86" s="25">
        <v>38150</v>
      </c>
    </row>
    <row r="87" spans="1:7" ht="36" customHeight="1" x14ac:dyDescent="0.2">
      <c r="A87" s="64"/>
      <c r="B87" s="159" t="s">
        <v>2366</v>
      </c>
      <c r="C87" s="209" t="s">
        <v>2367</v>
      </c>
      <c r="D87" s="129" t="s">
        <v>2368</v>
      </c>
      <c r="E87" s="135"/>
      <c r="F87" s="25">
        <v>40150</v>
      </c>
      <c r="G87" s="25">
        <v>38150</v>
      </c>
    </row>
    <row r="88" spans="1:7" ht="36" customHeight="1" x14ac:dyDescent="0.2">
      <c r="A88" s="64"/>
      <c r="B88" s="159" t="s">
        <v>2369</v>
      </c>
      <c r="C88" s="209" t="s">
        <v>2370</v>
      </c>
      <c r="D88" s="129" t="s">
        <v>2371</v>
      </c>
      <c r="E88" s="135"/>
      <c r="F88" s="25">
        <v>40150</v>
      </c>
      <c r="G88" s="25">
        <v>38150</v>
      </c>
    </row>
    <row r="89" spans="1:7" ht="36" customHeight="1" x14ac:dyDescent="0.2">
      <c r="A89" s="64"/>
      <c r="B89" s="159" t="s">
        <v>2372</v>
      </c>
      <c r="C89" s="209" t="s">
        <v>2373</v>
      </c>
      <c r="D89" s="129" t="s">
        <v>2374</v>
      </c>
      <c r="E89" s="135"/>
      <c r="F89" s="25">
        <v>40150</v>
      </c>
      <c r="G89" s="25">
        <v>38150</v>
      </c>
    </row>
    <row r="90" spans="1:7" ht="36" customHeight="1" x14ac:dyDescent="0.2">
      <c r="A90" s="64"/>
      <c r="B90" s="159" t="s">
        <v>2375</v>
      </c>
      <c r="C90" s="209" t="s">
        <v>2376</v>
      </c>
      <c r="D90" s="129" t="s">
        <v>2377</v>
      </c>
      <c r="E90" s="135"/>
      <c r="F90" s="25">
        <v>40150</v>
      </c>
      <c r="G90" s="25">
        <v>38150</v>
      </c>
    </row>
    <row r="91" spans="1:7" ht="36" customHeight="1" x14ac:dyDescent="0.2">
      <c r="A91" s="64"/>
      <c r="B91" s="159" t="s">
        <v>2378</v>
      </c>
      <c r="C91" s="209" t="s">
        <v>2379</v>
      </c>
      <c r="D91" s="129" t="s">
        <v>2380</v>
      </c>
      <c r="E91" s="135"/>
      <c r="F91" s="25">
        <v>40150</v>
      </c>
      <c r="G91" s="25">
        <v>38150</v>
      </c>
    </row>
    <row r="92" spans="1:7" ht="36" customHeight="1" x14ac:dyDescent="0.2">
      <c r="A92" s="64"/>
      <c r="B92" s="159" t="s">
        <v>2381</v>
      </c>
      <c r="C92" s="209" t="s">
        <v>2382</v>
      </c>
      <c r="D92" s="129" t="s">
        <v>2383</v>
      </c>
      <c r="E92" s="135"/>
      <c r="F92" s="25">
        <v>40150</v>
      </c>
      <c r="G92" s="25">
        <v>38150</v>
      </c>
    </row>
    <row r="93" spans="1:7" ht="36" customHeight="1" x14ac:dyDescent="0.2">
      <c r="A93" s="64"/>
      <c r="B93" s="159" t="s">
        <v>2384</v>
      </c>
      <c r="C93" s="209" t="s">
        <v>2385</v>
      </c>
      <c r="D93" s="129" t="s">
        <v>2386</v>
      </c>
      <c r="E93" s="135"/>
      <c r="F93" s="25">
        <v>40150</v>
      </c>
      <c r="G93" s="25">
        <v>38150</v>
      </c>
    </row>
    <row r="94" spans="1:7" x14ac:dyDescent="0.2">
      <c r="A94" s="64"/>
      <c r="B94" s="65" t="s">
        <v>2387</v>
      </c>
      <c r="C94" s="218"/>
      <c r="D94" s="63"/>
      <c r="E94" s="66"/>
      <c r="F94" s="186">
        <v>0.05</v>
      </c>
      <c r="G94" s="213">
        <v>0.03</v>
      </c>
    </row>
    <row r="95" spans="1:7" ht="36" customHeight="1" x14ac:dyDescent="0.2">
      <c r="A95" s="64"/>
      <c r="B95" s="159" t="s">
        <v>2388</v>
      </c>
      <c r="C95" s="209" t="s">
        <v>2389</v>
      </c>
      <c r="D95" s="129" t="s">
        <v>2390</v>
      </c>
      <c r="E95" s="135"/>
      <c r="F95" s="25">
        <v>44650</v>
      </c>
      <c r="G95" s="25">
        <v>42450</v>
      </c>
    </row>
    <row r="96" spans="1:7" ht="36" customHeight="1" x14ac:dyDescent="0.2">
      <c r="A96" s="64"/>
      <c r="B96" s="159" t="s">
        <v>2391</v>
      </c>
      <c r="C96" s="209" t="s">
        <v>2392</v>
      </c>
      <c r="D96" s="129" t="s">
        <v>2393</v>
      </c>
      <c r="E96" s="135"/>
      <c r="F96" s="25">
        <v>44650</v>
      </c>
      <c r="G96" s="25">
        <v>42450</v>
      </c>
    </row>
    <row r="97" spans="1:7" ht="36" customHeight="1" x14ac:dyDescent="0.2">
      <c r="A97" s="64"/>
      <c r="B97" s="159" t="s">
        <v>2394</v>
      </c>
      <c r="C97" s="209" t="s">
        <v>2395</v>
      </c>
      <c r="D97" s="129" t="s">
        <v>2396</v>
      </c>
      <c r="E97" s="135"/>
      <c r="F97" s="25">
        <v>44650</v>
      </c>
      <c r="G97" s="25">
        <v>42450</v>
      </c>
    </row>
    <row r="98" spans="1:7" ht="36" customHeight="1" x14ac:dyDescent="0.2">
      <c r="A98" s="64"/>
      <c r="B98" s="159" t="s">
        <v>2397</v>
      </c>
      <c r="C98" s="209" t="s">
        <v>2398</v>
      </c>
      <c r="D98" s="129" t="s">
        <v>2399</v>
      </c>
      <c r="E98" s="135"/>
      <c r="F98" s="25">
        <v>44650</v>
      </c>
      <c r="G98" s="25">
        <v>42450</v>
      </c>
    </row>
    <row r="99" spans="1:7" ht="36" customHeight="1" x14ac:dyDescent="0.2">
      <c r="A99" s="64"/>
      <c r="B99" s="159" t="s">
        <v>2400</v>
      </c>
      <c r="C99" s="209" t="s">
        <v>2401</v>
      </c>
      <c r="D99" s="129" t="s">
        <v>2402</v>
      </c>
      <c r="E99" s="135"/>
      <c r="F99" s="25">
        <v>44650</v>
      </c>
      <c r="G99" s="25">
        <v>42450</v>
      </c>
    </row>
    <row r="100" spans="1:7" ht="36" customHeight="1" x14ac:dyDescent="0.2">
      <c r="A100" s="64"/>
      <c r="B100" s="159" t="s">
        <v>2403</v>
      </c>
      <c r="C100" s="209" t="s">
        <v>2404</v>
      </c>
      <c r="D100" s="129" t="s">
        <v>2405</v>
      </c>
      <c r="E100" s="135"/>
      <c r="F100" s="25">
        <v>44650</v>
      </c>
      <c r="G100" s="25">
        <v>42450</v>
      </c>
    </row>
    <row r="101" spans="1:7" ht="36" customHeight="1" x14ac:dyDescent="0.2">
      <c r="A101" s="64"/>
      <c r="B101" s="159" t="s">
        <v>2406</v>
      </c>
      <c r="C101" s="209" t="s">
        <v>2407</v>
      </c>
      <c r="D101" s="129" t="s">
        <v>2408</v>
      </c>
      <c r="E101" s="135"/>
      <c r="F101" s="25">
        <v>44650</v>
      </c>
      <c r="G101" s="25">
        <v>42450</v>
      </c>
    </row>
    <row r="102" spans="1:7" ht="36" customHeight="1" x14ac:dyDescent="0.2">
      <c r="A102" s="64"/>
      <c r="B102" s="159" t="s">
        <v>2409</v>
      </c>
      <c r="C102" s="209" t="s">
        <v>2410</v>
      </c>
      <c r="D102" s="129" t="s">
        <v>2411</v>
      </c>
      <c r="E102" s="135"/>
      <c r="F102" s="25">
        <v>44650</v>
      </c>
      <c r="G102" s="25">
        <v>42450</v>
      </c>
    </row>
    <row r="103" spans="1:7" ht="36" customHeight="1" x14ac:dyDescent="0.2">
      <c r="A103" s="64"/>
      <c r="B103" s="159" t="s">
        <v>2412</v>
      </c>
      <c r="C103" s="209" t="s">
        <v>2413</v>
      </c>
      <c r="D103" s="129" t="s">
        <v>2414</v>
      </c>
      <c r="E103" s="135"/>
      <c r="F103" s="25">
        <v>44650</v>
      </c>
      <c r="G103" s="25">
        <v>42450</v>
      </c>
    </row>
    <row r="104" spans="1:7" ht="36" customHeight="1" x14ac:dyDescent="0.2">
      <c r="A104" s="64"/>
      <c r="B104" s="159" t="s">
        <v>2415</v>
      </c>
      <c r="C104" s="209" t="s">
        <v>2416</v>
      </c>
      <c r="D104" s="129" t="s">
        <v>2417</v>
      </c>
      <c r="E104" s="135"/>
      <c r="F104" s="25">
        <v>44650</v>
      </c>
      <c r="G104" s="25">
        <v>42450</v>
      </c>
    </row>
    <row r="105" spans="1:7" ht="36" customHeight="1" x14ac:dyDescent="0.2">
      <c r="A105" s="64"/>
      <c r="B105" s="159" t="s">
        <v>2418</v>
      </c>
      <c r="C105" s="209" t="s">
        <v>2419</v>
      </c>
      <c r="D105" s="129" t="s">
        <v>2420</v>
      </c>
      <c r="E105" s="135"/>
      <c r="F105" s="25">
        <v>44650</v>
      </c>
      <c r="G105" s="25">
        <v>42450</v>
      </c>
    </row>
    <row r="106" spans="1:7" ht="36" customHeight="1" x14ac:dyDescent="0.2">
      <c r="A106" s="64"/>
      <c r="B106" s="159" t="s">
        <v>2421</v>
      </c>
      <c r="C106" s="209" t="s">
        <v>2422</v>
      </c>
      <c r="D106" s="129" t="s">
        <v>2423</v>
      </c>
      <c r="E106" s="135"/>
      <c r="F106" s="25">
        <v>44650</v>
      </c>
      <c r="G106" s="25">
        <v>42450</v>
      </c>
    </row>
    <row r="107" spans="1:7" ht="36" customHeight="1" x14ac:dyDescent="0.2">
      <c r="A107" s="64"/>
      <c r="B107" s="159" t="s">
        <v>2424</v>
      </c>
      <c r="C107" s="209" t="s">
        <v>2425</v>
      </c>
      <c r="D107" s="129" t="s">
        <v>2426</v>
      </c>
      <c r="E107" s="135"/>
      <c r="F107" s="25">
        <v>44650</v>
      </c>
      <c r="G107" s="25">
        <v>42450</v>
      </c>
    </row>
    <row r="108" spans="1:7" ht="36" customHeight="1" x14ac:dyDescent="0.2">
      <c r="A108" s="64"/>
      <c r="B108" s="159" t="s">
        <v>2427</v>
      </c>
      <c r="C108" s="209" t="s">
        <v>2428</v>
      </c>
      <c r="D108" s="129" t="s">
        <v>2429</v>
      </c>
      <c r="E108" s="135"/>
      <c r="F108" s="25">
        <v>44650</v>
      </c>
      <c r="G108" s="25">
        <v>42450</v>
      </c>
    </row>
    <row r="109" spans="1:7" ht="36" customHeight="1" x14ac:dyDescent="0.2">
      <c r="A109" s="64"/>
      <c r="B109" s="159" t="s">
        <v>2430</v>
      </c>
      <c r="C109" s="209" t="s">
        <v>2431</v>
      </c>
      <c r="D109" s="129" t="s">
        <v>2432</v>
      </c>
      <c r="E109" s="135"/>
      <c r="F109" s="25">
        <v>44650</v>
      </c>
      <c r="G109" s="25">
        <v>42450</v>
      </c>
    </row>
    <row r="110" spans="1:7" ht="36" customHeight="1" x14ac:dyDescent="0.2">
      <c r="A110" s="64"/>
      <c r="B110" s="159" t="s">
        <v>2433</v>
      </c>
      <c r="C110" s="209" t="s">
        <v>2434</v>
      </c>
      <c r="D110" s="129" t="s">
        <v>2435</v>
      </c>
      <c r="E110" s="135"/>
      <c r="F110" s="25">
        <v>44650</v>
      </c>
      <c r="G110" s="25">
        <v>42450</v>
      </c>
    </row>
    <row r="111" spans="1:7" ht="21" customHeight="1" x14ac:dyDescent="0.2">
      <c r="A111" s="325" t="s">
        <v>188</v>
      </c>
      <c r="B111" s="225"/>
      <c r="C111" s="226"/>
      <c r="D111" s="227"/>
      <c r="E111" s="194"/>
      <c r="F111" s="194"/>
      <c r="G111" s="50"/>
    </row>
    <row r="112" spans="1:7" x14ac:dyDescent="0.2">
      <c r="A112" s="123" t="s">
        <v>2436</v>
      </c>
      <c r="B112" s="82" t="s">
        <v>137</v>
      </c>
      <c r="C112" s="219" t="s">
        <v>138</v>
      </c>
      <c r="D112" s="82" t="s">
        <v>1143</v>
      </c>
      <c r="E112" s="34"/>
      <c r="F112" s="89">
        <v>0.05</v>
      </c>
      <c r="G112" s="89">
        <v>0.03</v>
      </c>
    </row>
    <row r="113" spans="1:7" ht="32.25" customHeight="1" x14ac:dyDescent="0.2">
      <c r="A113" s="64"/>
      <c r="B113" s="65" t="s">
        <v>2437</v>
      </c>
      <c r="C113" s="212"/>
      <c r="D113" s="63"/>
      <c r="E113" s="206" t="s">
        <v>2195</v>
      </c>
      <c r="F113" s="691"/>
      <c r="G113" s="208"/>
    </row>
    <row r="114" spans="1:7" ht="36" x14ac:dyDescent="0.2">
      <c r="A114" s="64"/>
      <c r="B114" s="159" t="s">
        <v>2438</v>
      </c>
      <c r="C114" s="209" t="s">
        <v>2439</v>
      </c>
      <c r="D114" s="129" t="s">
        <v>2440</v>
      </c>
      <c r="E114" s="135"/>
      <c r="F114" s="25">
        <v>23790</v>
      </c>
      <c r="G114" s="25">
        <v>22590</v>
      </c>
    </row>
    <row r="115" spans="1:7" ht="36" x14ac:dyDescent="0.2">
      <c r="A115" s="64"/>
      <c r="B115" s="159" t="s">
        <v>2441</v>
      </c>
      <c r="C115" s="209" t="s">
        <v>2439</v>
      </c>
      <c r="D115" s="129" t="s">
        <v>2442</v>
      </c>
      <c r="E115" s="135"/>
      <c r="F115" s="25">
        <v>23790</v>
      </c>
      <c r="G115" s="25">
        <v>22590</v>
      </c>
    </row>
    <row r="116" spans="1:7" ht="36" x14ac:dyDescent="0.2">
      <c r="A116" s="64"/>
      <c r="B116" s="159" t="s">
        <v>2443</v>
      </c>
      <c r="C116" s="209" t="s">
        <v>2444</v>
      </c>
      <c r="D116" s="129" t="s">
        <v>2445</v>
      </c>
      <c r="E116" s="135"/>
      <c r="F116" s="25">
        <v>23790</v>
      </c>
      <c r="G116" s="25">
        <v>22590</v>
      </c>
    </row>
    <row r="117" spans="1:7" ht="36" x14ac:dyDescent="0.2">
      <c r="A117" s="64"/>
      <c r="B117" s="159" t="s">
        <v>2446</v>
      </c>
      <c r="C117" s="209" t="s">
        <v>2447</v>
      </c>
      <c r="D117" s="129" t="s">
        <v>2448</v>
      </c>
      <c r="E117" s="135"/>
      <c r="F117" s="25">
        <v>23790</v>
      </c>
      <c r="G117" s="25">
        <v>22590</v>
      </c>
    </row>
    <row r="118" spans="1:7" ht="36" x14ac:dyDescent="0.2">
      <c r="A118" s="64"/>
      <c r="B118" s="159" t="s">
        <v>2449</v>
      </c>
      <c r="C118" s="209" t="s">
        <v>2450</v>
      </c>
      <c r="D118" s="129" t="s">
        <v>2451</v>
      </c>
      <c r="E118" s="135"/>
      <c r="F118" s="25">
        <v>23790</v>
      </c>
      <c r="G118" s="25">
        <v>22590</v>
      </c>
    </row>
    <row r="119" spans="1:7" ht="36" x14ac:dyDescent="0.2">
      <c r="A119" s="64"/>
      <c r="B119" s="159" t="s">
        <v>2452</v>
      </c>
      <c r="C119" s="209" t="s">
        <v>2450</v>
      </c>
      <c r="D119" s="129" t="s">
        <v>2453</v>
      </c>
      <c r="E119" s="135"/>
      <c r="F119" s="25">
        <v>23790</v>
      </c>
      <c r="G119" s="25">
        <v>22590</v>
      </c>
    </row>
    <row r="120" spans="1:7" ht="36" x14ac:dyDescent="0.2">
      <c r="A120" s="64"/>
      <c r="B120" s="159" t="s">
        <v>2454</v>
      </c>
      <c r="C120" s="209" t="s">
        <v>2455</v>
      </c>
      <c r="D120" s="129" t="s">
        <v>2456</v>
      </c>
      <c r="E120" s="135"/>
      <c r="F120" s="25">
        <v>23790</v>
      </c>
      <c r="G120" s="25">
        <v>22590</v>
      </c>
    </row>
    <row r="121" spans="1:7" ht="36" x14ac:dyDescent="0.2">
      <c r="A121" s="64"/>
      <c r="B121" s="159" t="s">
        <v>2457</v>
      </c>
      <c r="C121" s="209" t="s">
        <v>2455</v>
      </c>
      <c r="D121" s="129" t="s">
        <v>2458</v>
      </c>
      <c r="E121" s="135"/>
      <c r="F121" s="25">
        <v>23790</v>
      </c>
      <c r="G121" s="25">
        <v>22590</v>
      </c>
    </row>
    <row r="122" spans="1:7" ht="36" customHeight="1" x14ac:dyDescent="0.2">
      <c r="A122" s="64"/>
      <c r="B122" s="65" t="s">
        <v>2459</v>
      </c>
      <c r="C122" s="212"/>
      <c r="D122" s="63"/>
      <c r="E122" s="206" t="s">
        <v>2195</v>
      </c>
      <c r="F122" s="207"/>
      <c r="G122" s="208"/>
    </row>
    <row r="123" spans="1:7" ht="36" x14ac:dyDescent="0.2">
      <c r="A123" s="64"/>
      <c r="B123" s="159" t="s">
        <v>2460</v>
      </c>
      <c r="C123" s="209" t="s">
        <v>2461</v>
      </c>
      <c r="D123" s="129" t="s">
        <v>2462</v>
      </c>
      <c r="E123" s="135"/>
      <c r="F123" s="25">
        <v>28200</v>
      </c>
      <c r="G123" s="25">
        <v>26790</v>
      </c>
    </row>
    <row r="124" spans="1:7" ht="36" x14ac:dyDescent="0.2">
      <c r="A124" s="64"/>
      <c r="B124" s="159" t="s">
        <v>2463</v>
      </c>
      <c r="C124" s="209" t="s">
        <v>2461</v>
      </c>
      <c r="D124" s="129" t="s">
        <v>2464</v>
      </c>
      <c r="E124" s="135"/>
      <c r="F124" s="25">
        <v>28200</v>
      </c>
      <c r="G124" s="25">
        <v>26790</v>
      </c>
    </row>
    <row r="125" spans="1:7" ht="36" x14ac:dyDescent="0.2">
      <c r="A125" s="64"/>
      <c r="B125" s="159" t="s">
        <v>2465</v>
      </c>
      <c r="C125" s="209" t="s">
        <v>2466</v>
      </c>
      <c r="D125" s="129" t="s">
        <v>2467</v>
      </c>
      <c r="E125" s="135"/>
      <c r="F125" s="25">
        <v>28200</v>
      </c>
      <c r="G125" s="25">
        <v>26790</v>
      </c>
    </row>
    <row r="126" spans="1:7" ht="36" x14ac:dyDescent="0.2">
      <c r="A126" s="64"/>
      <c r="B126" s="159" t="s">
        <v>2468</v>
      </c>
      <c r="C126" s="209" t="s">
        <v>2469</v>
      </c>
      <c r="D126" s="129" t="s">
        <v>2470</v>
      </c>
      <c r="E126" s="135"/>
      <c r="F126" s="25">
        <v>28200</v>
      </c>
      <c r="G126" s="25">
        <v>26790</v>
      </c>
    </row>
    <row r="127" spans="1:7" ht="36" x14ac:dyDescent="0.2">
      <c r="A127" s="64"/>
      <c r="B127" s="159" t="s">
        <v>2471</v>
      </c>
      <c r="C127" s="209" t="s">
        <v>2472</v>
      </c>
      <c r="D127" s="129" t="s">
        <v>2473</v>
      </c>
      <c r="E127" s="135"/>
      <c r="F127" s="25">
        <v>28200</v>
      </c>
      <c r="G127" s="25">
        <v>26790</v>
      </c>
    </row>
    <row r="128" spans="1:7" ht="36" x14ac:dyDescent="0.2">
      <c r="A128" s="64"/>
      <c r="B128" s="159" t="s">
        <v>2474</v>
      </c>
      <c r="C128" s="209" t="s">
        <v>2472</v>
      </c>
      <c r="D128" s="129" t="s">
        <v>2475</v>
      </c>
      <c r="E128" s="135"/>
      <c r="F128" s="25">
        <v>28200</v>
      </c>
      <c r="G128" s="25">
        <v>26790</v>
      </c>
    </row>
    <row r="129" spans="1:7" ht="36" x14ac:dyDescent="0.2">
      <c r="A129" s="64"/>
      <c r="B129" s="159" t="s">
        <v>2476</v>
      </c>
      <c r="C129" s="209" t="s">
        <v>2477</v>
      </c>
      <c r="D129" s="129" t="s">
        <v>2478</v>
      </c>
      <c r="E129" s="135"/>
      <c r="F129" s="25">
        <v>28200</v>
      </c>
      <c r="G129" s="25">
        <v>26790</v>
      </c>
    </row>
    <row r="130" spans="1:7" ht="36" x14ac:dyDescent="0.2">
      <c r="A130" s="64"/>
      <c r="B130" s="159" t="s">
        <v>2479</v>
      </c>
      <c r="C130" s="209" t="s">
        <v>2477</v>
      </c>
      <c r="D130" s="129" t="s">
        <v>2480</v>
      </c>
      <c r="E130" s="135"/>
      <c r="F130" s="25">
        <v>28200</v>
      </c>
      <c r="G130" s="25">
        <v>26790</v>
      </c>
    </row>
    <row r="131" spans="1:7" ht="33.75" customHeight="1" x14ac:dyDescent="0.2">
      <c r="A131" s="64"/>
      <c r="B131" s="65" t="s">
        <v>2481</v>
      </c>
      <c r="C131" s="218"/>
      <c r="D131" s="63"/>
      <c r="E131" s="206" t="s">
        <v>2195</v>
      </c>
      <c r="F131" s="207"/>
      <c r="G131" s="208"/>
    </row>
    <row r="132" spans="1:7" ht="36" x14ac:dyDescent="0.2">
      <c r="A132" s="64"/>
      <c r="B132" s="159" t="s">
        <v>2482</v>
      </c>
      <c r="C132" s="209" t="s">
        <v>2483</v>
      </c>
      <c r="D132" s="129" t="s">
        <v>2484</v>
      </c>
      <c r="E132" s="135"/>
      <c r="F132" s="25">
        <v>30970</v>
      </c>
      <c r="G132" s="25">
        <v>29425</v>
      </c>
    </row>
    <row r="133" spans="1:7" ht="36" x14ac:dyDescent="0.2">
      <c r="A133" s="64"/>
      <c r="B133" s="159" t="s">
        <v>2485</v>
      </c>
      <c r="C133" s="209" t="s">
        <v>2483</v>
      </c>
      <c r="D133" s="129" t="s">
        <v>2486</v>
      </c>
      <c r="E133" s="135"/>
      <c r="F133" s="25">
        <v>30970</v>
      </c>
      <c r="G133" s="25">
        <v>29425</v>
      </c>
    </row>
    <row r="134" spans="1:7" ht="36" x14ac:dyDescent="0.2">
      <c r="A134" s="64"/>
      <c r="B134" s="159" t="s">
        <v>2487</v>
      </c>
      <c r="C134" s="209" t="s">
        <v>2488</v>
      </c>
      <c r="D134" s="129" t="s">
        <v>2489</v>
      </c>
      <c r="E134" s="135"/>
      <c r="F134" s="25">
        <v>30970</v>
      </c>
      <c r="G134" s="25">
        <v>29425</v>
      </c>
    </row>
    <row r="135" spans="1:7" ht="36" x14ac:dyDescent="0.2">
      <c r="A135" s="64"/>
      <c r="B135" s="159" t="s">
        <v>2490</v>
      </c>
      <c r="C135" s="209" t="s">
        <v>2491</v>
      </c>
      <c r="D135" s="129" t="s">
        <v>2492</v>
      </c>
      <c r="E135" s="135"/>
      <c r="F135" s="25">
        <v>30970</v>
      </c>
      <c r="G135" s="25">
        <v>29425</v>
      </c>
    </row>
    <row r="136" spans="1:7" ht="36" x14ac:dyDescent="0.2">
      <c r="A136" s="64"/>
      <c r="B136" s="159" t="s">
        <v>2493</v>
      </c>
      <c r="C136" s="209" t="s">
        <v>2494</v>
      </c>
      <c r="D136" s="129" t="s">
        <v>2495</v>
      </c>
      <c r="E136" s="135"/>
      <c r="F136" s="25">
        <v>30970</v>
      </c>
      <c r="G136" s="25">
        <v>29425</v>
      </c>
    </row>
    <row r="137" spans="1:7" ht="36" x14ac:dyDescent="0.2">
      <c r="A137" s="64"/>
      <c r="B137" s="159" t="s">
        <v>2496</v>
      </c>
      <c r="C137" s="209" t="s">
        <v>2494</v>
      </c>
      <c r="D137" s="129" t="s">
        <v>2497</v>
      </c>
      <c r="E137" s="135"/>
      <c r="F137" s="25">
        <v>30970</v>
      </c>
      <c r="G137" s="25">
        <v>29425</v>
      </c>
    </row>
    <row r="138" spans="1:7" ht="36" x14ac:dyDescent="0.2">
      <c r="A138" s="64"/>
      <c r="B138" s="159" t="s">
        <v>2498</v>
      </c>
      <c r="C138" s="209" t="s">
        <v>2499</v>
      </c>
      <c r="D138" s="129" t="s">
        <v>2500</v>
      </c>
      <c r="E138" s="135"/>
      <c r="F138" s="25">
        <v>30970</v>
      </c>
      <c r="G138" s="25">
        <v>29425</v>
      </c>
    </row>
    <row r="139" spans="1:7" ht="36" x14ac:dyDescent="0.2">
      <c r="A139" s="64"/>
      <c r="B139" s="159" t="s">
        <v>2501</v>
      </c>
      <c r="C139" s="209" t="s">
        <v>2499</v>
      </c>
      <c r="D139" s="129" t="s">
        <v>2502</v>
      </c>
      <c r="E139" s="135"/>
      <c r="F139" s="25">
        <v>30970</v>
      </c>
      <c r="G139" s="25">
        <v>29425</v>
      </c>
    </row>
    <row r="140" spans="1:7" ht="36" customHeight="1" x14ac:dyDescent="0.2">
      <c r="A140" s="64"/>
      <c r="B140" s="65" t="s">
        <v>2503</v>
      </c>
      <c r="C140" s="218"/>
      <c r="D140" s="63"/>
      <c r="E140" s="206" t="s">
        <v>2195</v>
      </c>
      <c r="F140" s="207"/>
      <c r="G140" s="208"/>
    </row>
    <row r="141" spans="1:7" ht="36" x14ac:dyDescent="0.2">
      <c r="A141" s="64"/>
      <c r="B141" s="159" t="s">
        <v>2504</v>
      </c>
      <c r="C141" s="209" t="s">
        <v>2505</v>
      </c>
      <c r="D141" s="129" t="s">
        <v>2506</v>
      </c>
      <c r="E141" s="135"/>
      <c r="F141" s="25">
        <v>42100</v>
      </c>
      <c r="G141" s="25">
        <v>39990</v>
      </c>
    </row>
    <row r="142" spans="1:7" ht="36" x14ac:dyDescent="0.2">
      <c r="A142" s="64"/>
      <c r="B142" s="159" t="s">
        <v>2507</v>
      </c>
      <c r="C142" s="209" t="s">
        <v>2505</v>
      </c>
      <c r="D142" s="129" t="s">
        <v>2508</v>
      </c>
      <c r="E142" s="135"/>
      <c r="F142" s="25">
        <v>42100</v>
      </c>
      <c r="G142" s="25">
        <v>39990</v>
      </c>
    </row>
    <row r="143" spans="1:7" ht="36" x14ac:dyDescent="0.2">
      <c r="A143" s="64"/>
      <c r="B143" s="159" t="s">
        <v>2509</v>
      </c>
      <c r="C143" s="209" t="s">
        <v>2510</v>
      </c>
      <c r="D143" s="129" t="s">
        <v>2511</v>
      </c>
      <c r="E143" s="135"/>
      <c r="F143" s="25">
        <v>42100</v>
      </c>
      <c r="G143" s="25">
        <v>39990</v>
      </c>
    </row>
    <row r="144" spans="1:7" ht="36" x14ac:dyDescent="0.2">
      <c r="A144" s="64"/>
      <c r="B144" s="159" t="s">
        <v>2512</v>
      </c>
      <c r="C144" s="209" t="s">
        <v>2513</v>
      </c>
      <c r="D144" s="129" t="s">
        <v>2514</v>
      </c>
      <c r="E144" s="135"/>
      <c r="F144" s="25">
        <v>42100</v>
      </c>
      <c r="G144" s="25">
        <v>39990</v>
      </c>
    </row>
    <row r="145" spans="1:7" ht="36" x14ac:dyDescent="0.2">
      <c r="A145" s="64"/>
      <c r="B145" s="159" t="s">
        <v>2515</v>
      </c>
      <c r="C145" s="209" t="s">
        <v>2516</v>
      </c>
      <c r="D145" s="129" t="s">
        <v>2517</v>
      </c>
      <c r="E145" s="135"/>
      <c r="F145" s="25">
        <v>42100</v>
      </c>
      <c r="G145" s="25">
        <v>39990</v>
      </c>
    </row>
    <row r="146" spans="1:7" ht="36" x14ac:dyDescent="0.2">
      <c r="A146" s="64"/>
      <c r="B146" s="159" t="s">
        <v>2518</v>
      </c>
      <c r="C146" s="209" t="s">
        <v>2516</v>
      </c>
      <c r="D146" s="129" t="s">
        <v>2519</v>
      </c>
      <c r="E146" s="135"/>
      <c r="F146" s="25">
        <v>42100</v>
      </c>
      <c r="G146" s="25">
        <v>39990</v>
      </c>
    </row>
    <row r="147" spans="1:7" ht="36" x14ac:dyDescent="0.2">
      <c r="A147" s="64"/>
      <c r="B147" s="159" t="s">
        <v>2520</v>
      </c>
      <c r="C147" s="209" t="s">
        <v>2521</v>
      </c>
      <c r="D147" s="129" t="s">
        <v>2522</v>
      </c>
      <c r="E147" s="135"/>
      <c r="F147" s="25">
        <v>42100</v>
      </c>
      <c r="G147" s="25">
        <v>39990</v>
      </c>
    </row>
    <row r="148" spans="1:7" ht="36" x14ac:dyDescent="0.2">
      <c r="A148" s="64"/>
      <c r="B148" s="159" t="s">
        <v>2523</v>
      </c>
      <c r="C148" s="209" t="s">
        <v>2521</v>
      </c>
      <c r="D148" s="129" t="s">
        <v>2524</v>
      </c>
      <c r="E148" s="135"/>
      <c r="F148" s="25">
        <v>42100</v>
      </c>
      <c r="G148" s="25">
        <v>39990</v>
      </c>
    </row>
    <row r="149" spans="1:7" ht="39" customHeight="1" x14ac:dyDescent="0.2">
      <c r="A149" s="64"/>
      <c r="B149" s="65" t="s">
        <v>2525</v>
      </c>
      <c r="C149" s="218"/>
      <c r="D149" s="63"/>
      <c r="E149" s="206" t="s">
        <v>2195</v>
      </c>
      <c r="F149" s="207"/>
      <c r="G149" s="208"/>
    </row>
    <row r="150" spans="1:7" ht="36" x14ac:dyDescent="0.2">
      <c r="A150" s="64"/>
      <c r="B150" s="159" t="s">
        <v>2526</v>
      </c>
      <c r="C150" s="209" t="s">
        <v>2527</v>
      </c>
      <c r="D150" s="129" t="s">
        <v>2528</v>
      </c>
      <c r="E150" s="135"/>
      <c r="F150" s="25">
        <v>46850</v>
      </c>
      <c r="G150" s="25">
        <v>44520</v>
      </c>
    </row>
    <row r="151" spans="1:7" ht="36" x14ac:dyDescent="0.2">
      <c r="A151" s="64"/>
      <c r="B151" s="159" t="s">
        <v>2529</v>
      </c>
      <c r="C151" s="209" t="s">
        <v>2527</v>
      </c>
      <c r="D151" s="129" t="s">
        <v>2530</v>
      </c>
      <c r="E151" s="135"/>
      <c r="F151" s="25">
        <v>46850</v>
      </c>
      <c r="G151" s="25">
        <v>44520</v>
      </c>
    </row>
    <row r="152" spans="1:7" ht="36" x14ac:dyDescent="0.2">
      <c r="A152" s="64"/>
      <c r="B152" s="159" t="s">
        <v>2531</v>
      </c>
      <c r="C152" s="209" t="s">
        <v>2532</v>
      </c>
      <c r="D152" s="129" t="s">
        <v>2533</v>
      </c>
      <c r="E152" s="135"/>
      <c r="F152" s="25">
        <v>46850</v>
      </c>
      <c r="G152" s="25">
        <v>44520</v>
      </c>
    </row>
    <row r="153" spans="1:7" ht="36" x14ac:dyDescent="0.2">
      <c r="A153" s="64"/>
      <c r="B153" s="159" t="s">
        <v>2534</v>
      </c>
      <c r="C153" s="209" t="s">
        <v>2535</v>
      </c>
      <c r="D153" s="129" t="s">
        <v>2536</v>
      </c>
      <c r="E153" s="135"/>
      <c r="F153" s="25">
        <v>46850</v>
      </c>
      <c r="G153" s="25">
        <v>44520</v>
      </c>
    </row>
    <row r="154" spans="1:7" ht="36" x14ac:dyDescent="0.2">
      <c r="A154" s="64"/>
      <c r="B154" s="159" t="s">
        <v>2537</v>
      </c>
      <c r="C154" s="209" t="s">
        <v>2538</v>
      </c>
      <c r="D154" s="129" t="s">
        <v>2539</v>
      </c>
      <c r="E154" s="135"/>
      <c r="F154" s="25">
        <v>46850</v>
      </c>
      <c r="G154" s="25">
        <v>44520</v>
      </c>
    </row>
    <row r="155" spans="1:7" ht="36" x14ac:dyDescent="0.2">
      <c r="A155" s="64"/>
      <c r="B155" s="159" t="s">
        <v>2540</v>
      </c>
      <c r="C155" s="209" t="s">
        <v>2538</v>
      </c>
      <c r="D155" s="129" t="s">
        <v>2541</v>
      </c>
      <c r="E155" s="135"/>
      <c r="F155" s="25">
        <v>46850</v>
      </c>
      <c r="G155" s="25">
        <v>44520</v>
      </c>
    </row>
    <row r="156" spans="1:7" ht="36" x14ac:dyDescent="0.2">
      <c r="A156" s="64"/>
      <c r="B156" s="159" t="s">
        <v>2542</v>
      </c>
      <c r="C156" s="209" t="s">
        <v>2543</v>
      </c>
      <c r="D156" s="129" t="s">
        <v>2544</v>
      </c>
      <c r="E156" s="135"/>
      <c r="F156" s="25">
        <v>46850</v>
      </c>
      <c r="G156" s="25">
        <v>44520</v>
      </c>
    </row>
    <row r="157" spans="1:7" ht="36" x14ac:dyDescent="0.2">
      <c r="A157" s="64"/>
      <c r="B157" s="159" t="s">
        <v>2545</v>
      </c>
      <c r="C157" s="209" t="s">
        <v>2543</v>
      </c>
      <c r="D157" s="129" t="s">
        <v>2546</v>
      </c>
      <c r="E157" s="135"/>
      <c r="F157" s="25">
        <v>46850</v>
      </c>
      <c r="G157" s="25">
        <v>44520</v>
      </c>
    </row>
    <row r="158" spans="1:7" x14ac:dyDescent="0.2">
      <c r="A158" s="64"/>
      <c r="B158" s="65" t="s">
        <v>154</v>
      </c>
      <c r="C158" s="62"/>
      <c r="D158" s="145" t="s">
        <v>155</v>
      </c>
      <c r="E158" s="66"/>
      <c r="F158" s="150" t="s">
        <v>156</v>
      </c>
      <c r="G158" s="151"/>
    </row>
    <row r="159" spans="1:7" x14ac:dyDescent="0.2">
      <c r="A159" s="64"/>
      <c r="B159" s="124" t="s">
        <v>2547</v>
      </c>
      <c r="C159" s="48"/>
      <c r="D159" s="673" t="s">
        <v>2548</v>
      </c>
      <c r="E159" s="135"/>
      <c r="F159" s="1389">
        <v>72.5</v>
      </c>
      <c r="G159" s="1390"/>
    </row>
    <row r="160" spans="1:7" x14ac:dyDescent="0.2">
      <c r="A160" s="64"/>
      <c r="B160" s="124" t="s">
        <v>2549</v>
      </c>
      <c r="C160" s="48"/>
      <c r="D160" s="673" t="s">
        <v>2550</v>
      </c>
      <c r="E160" s="135"/>
      <c r="F160" s="1389">
        <v>950</v>
      </c>
      <c r="G160" s="1390"/>
    </row>
    <row r="161" spans="1:7" x14ac:dyDescent="0.2">
      <c r="A161" s="64"/>
      <c r="B161" s="124" t="s">
        <v>2551</v>
      </c>
      <c r="C161" s="48"/>
      <c r="D161" s="673" t="s">
        <v>2552</v>
      </c>
      <c r="E161" s="135"/>
      <c r="F161" s="1389">
        <v>1760</v>
      </c>
      <c r="G161" s="1390"/>
    </row>
    <row r="162" spans="1:7" x14ac:dyDescent="0.2">
      <c r="A162" s="64"/>
      <c r="B162" s="124" t="s">
        <v>2553</v>
      </c>
      <c r="C162" s="48"/>
      <c r="D162" s="673" t="s">
        <v>2554</v>
      </c>
      <c r="E162" s="135"/>
      <c r="F162" s="1389">
        <v>1640</v>
      </c>
      <c r="G162" s="1390"/>
    </row>
    <row r="163" spans="1:7" x14ac:dyDescent="0.2">
      <c r="A163" s="64"/>
      <c r="B163" s="124" t="s">
        <v>2555</v>
      </c>
      <c r="C163" s="48"/>
      <c r="D163" s="673" t="s">
        <v>2556</v>
      </c>
      <c r="E163" s="135"/>
      <c r="F163" s="1389">
        <v>1890</v>
      </c>
      <c r="G163" s="1390"/>
    </row>
    <row r="164" spans="1:7" ht="36" customHeight="1" x14ac:dyDescent="0.2">
      <c r="A164" s="64"/>
      <c r="B164" s="124" t="s">
        <v>2557</v>
      </c>
      <c r="C164" s="48"/>
      <c r="D164" s="673" t="s">
        <v>2558</v>
      </c>
      <c r="E164" s="135"/>
      <c r="F164" s="1389" t="s">
        <v>169</v>
      </c>
      <c r="G164" s="1390"/>
    </row>
    <row r="165" spans="1:7" ht="36" x14ac:dyDescent="0.2">
      <c r="A165" s="64"/>
      <c r="B165" s="124" t="s">
        <v>2559</v>
      </c>
      <c r="C165" s="48"/>
      <c r="D165" s="673" t="s">
        <v>2558</v>
      </c>
      <c r="E165" s="135"/>
      <c r="F165" s="1389" t="s">
        <v>169</v>
      </c>
      <c r="G165" s="1390"/>
    </row>
    <row r="166" spans="1:7" ht="36" x14ac:dyDescent="0.2">
      <c r="A166" s="64"/>
      <c r="B166" s="124" t="s">
        <v>2560</v>
      </c>
      <c r="C166" s="48"/>
      <c r="D166" s="673" t="s">
        <v>2558</v>
      </c>
      <c r="E166" s="135"/>
      <c r="F166" s="1389" t="s">
        <v>169</v>
      </c>
      <c r="G166" s="1390"/>
    </row>
    <row r="167" spans="1:7" ht="21" customHeight="1" x14ac:dyDescent="0.2">
      <c r="A167" s="462" t="s">
        <v>188</v>
      </c>
      <c r="B167" s="119"/>
      <c r="C167" s="120"/>
      <c r="D167" s="121"/>
      <c r="E167" s="107"/>
      <c r="F167" s="107"/>
      <c r="G167" s="107"/>
    </row>
    <row r="168" spans="1:7" x14ac:dyDescent="0.2">
      <c r="A168" s="113"/>
      <c r="B168" s="55"/>
      <c r="C168" s="72"/>
      <c r="D168" s="73"/>
      <c r="E168" s="56"/>
      <c r="F168" s="56"/>
      <c r="G168" s="117"/>
    </row>
    <row r="169" spans="1:7" ht="34" customHeight="1" x14ac:dyDescent="0.2">
      <c r="A169" s="1386" t="s">
        <v>2561</v>
      </c>
      <c r="B169" s="1387"/>
      <c r="C169" s="1387"/>
      <c r="D169" s="1387"/>
      <c r="E169" s="1387"/>
      <c r="F169" s="1387"/>
      <c r="G169" s="1388"/>
    </row>
    <row r="170" spans="1:7" ht="17" x14ac:dyDescent="0.2">
      <c r="A170" s="239" t="s">
        <v>2562</v>
      </c>
      <c r="B170" s="626" t="s">
        <v>137</v>
      </c>
      <c r="C170" s="626" t="s">
        <v>138</v>
      </c>
      <c r="D170" s="640" t="s">
        <v>2563</v>
      </c>
      <c r="E170" s="34">
        <v>0.15</v>
      </c>
      <c r="F170" s="34">
        <v>0.1</v>
      </c>
      <c r="G170" s="34">
        <v>0.05</v>
      </c>
    </row>
    <row r="171" spans="1:7" x14ac:dyDescent="0.2">
      <c r="A171" s="64"/>
      <c r="B171" s="47" t="s">
        <v>2564</v>
      </c>
      <c r="C171" s="48">
        <v>109100046</v>
      </c>
      <c r="D171" s="45" t="s">
        <v>2565</v>
      </c>
      <c r="E171" s="25">
        <v>376.6</v>
      </c>
      <c r="F171" s="25">
        <v>338.9</v>
      </c>
      <c r="G171" s="25">
        <v>305</v>
      </c>
    </row>
    <row r="172" spans="1:7" x14ac:dyDescent="0.2">
      <c r="A172" s="64"/>
      <c r="B172" s="47" t="s">
        <v>2566</v>
      </c>
      <c r="C172" s="48">
        <v>109100048</v>
      </c>
      <c r="D172" s="45" t="s">
        <v>2567</v>
      </c>
      <c r="E172" s="25">
        <v>324.7</v>
      </c>
      <c r="F172" s="25">
        <v>292.2</v>
      </c>
      <c r="G172" s="25">
        <v>263</v>
      </c>
    </row>
    <row r="173" spans="1:7" x14ac:dyDescent="0.2">
      <c r="A173" s="64"/>
      <c r="B173" s="47" t="s">
        <v>2568</v>
      </c>
      <c r="C173" s="48">
        <v>109100057</v>
      </c>
      <c r="D173" s="45" t="s">
        <v>2569</v>
      </c>
      <c r="E173" s="25">
        <v>493.8</v>
      </c>
      <c r="F173" s="25">
        <v>444.4</v>
      </c>
      <c r="G173" s="25">
        <v>400</v>
      </c>
    </row>
    <row r="174" spans="1:7" x14ac:dyDescent="0.2">
      <c r="A174" s="64"/>
      <c r="B174" s="47" t="s">
        <v>2570</v>
      </c>
      <c r="C174" s="48">
        <v>109100047</v>
      </c>
      <c r="D174" s="45" t="s">
        <v>2571</v>
      </c>
      <c r="E174" s="25">
        <v>381.4</v>
      </c>
      <c r="F174" s="25">
        <v>343.3</v>
      </c>
      <c r="G174" s="25">
        <v>309</v>
      </c>
    </row>
    <row r="175" spans="1:7" x14ac:dyDescent="0.2">
      <c r="A175" s="64"/>
      <c r="B175" s="65" t="s">
        <v>154</v>
      </c>
      <c r="C175" s="62"/>
      <c r="D175" s="63" t="s">
        <v>155</v>
      </c>
      <c r="E175" s="66"/>
      <c r="F175" s="36" t="s">
        <v>156</v>
      </c>
      <c r="G175" s="37"/>
    </row>
    <row r="176" spans="1:7" x14ac:dyDescent="0.2">
      <c r="A176" s="64"/>
      <c r="B176" s="47" t="s">
        <v>161</v>
      </c>
      <c r="C176" s="48"/>
      <c r="D176" s="45" t="s">
        <v>202</v>
      </c>
      <c r="E176" s="49"/>
      <c r="F176" s="50">
        <v>52</v>
      </c>
      <c r="G176" s="24"/>
    </row>
    <row r="177" spans="1:7" x14ac:dyDescent="0.2">
      <c r="A177" s="64"/>
      <c r="B177" s="47" t="s">
        <v>167</v>
      </c>
      <c r="C177" s="48"/>
      <c r="D177" s="45" t="s">
        <v>168</v>
      </c>
      <c r="E177" s="49"/>
      <c r="F177" s="50">
        <v>95</v>
      </c>
      <c r="G177" s="24"/>
    </row>
    <row r="178" spans="1:7" x14ac:dyDescent="0.2">
      <c r="A178" s="64"/>
      <c r="B178" s="47" t="s">
        <v>2572</v>
      </c>
      <c r="C178" s="48"/>
      <c r="D178" s="45" t="s">
        <v>2573</v>
      </c>
      <c r="E178" s="49"/>
      <c r="F178" s="50">
        <v>42</v>
      </c>
      <c r="G178" s="24"/>
    </row>
    <row r="179" spans="1:7" x14ac:dyDescent="0.2">
      <c r="A179" s="64"/>
      <c r="B179" s="47" t="s">
        <v>2574</v>
      </c>
      <c r="C179" s="48"/>
      <c r="D179" s="106" t="s">
        <v>2575</v>
      </c>
      <c r="E179" s="49"/>
      <c r="F179" s="50">
        <v>48</v>
      </c>
      <c r="G179" s="24"/>
    </row>
    <row r="180" spans="1:7" x14ac:dyDescent="0.2">
      <c r="A180" s="64"/>
      <c r="B180" s="47" t="s">
        <v>2576</v>
      </c>
      <c r="C180" s="48"/>
      <c r="D180" s="45" t="s">
        <v>2577</v>
      </c>
      <c r="E180" s="49"/>
      <c r="F180" s="50">
        <v>16</v>
      </c>
      <c r="G180" s="24"/>
    </row>
    <row r="181" spans="1:7" x14ac:dyDescent="0.2">
      <c r="A181" s="64"/>
      <c r="B181" s="21" t="s">
        <v>2578</v>
      </c>
      <c r="C181" s="133"/>
      <c r="D181" s="45" t="s">
        <v>2579</v>
      </c>
      <c r="E181" s="49"/>
      <c r="F181" s="50">
        <v>95</v>
      </c>
      <c r="G181" s="24"/>
    </row>
    <row r="182" spans="1:7" ht="21" customHeight="1" x14ac:dyDescent="0.2">
      <c r="A182" s="325" t="s">
        <v>188</v>
      </c>
      <c r="B182" s="220"/>
      <c r="C182" s="221"/>
      <c r="D182" s="222"/>
      <c r="E182" s="223"/>
      <c r="F182" s="223"/>
      <c r="G182" s="50"/>
    </row>
    <row r="183" spans="1:7" ht="17" x14ac:dyDescent="0.2">
      <c r="A183" s="239" t="s">
        <v>2580</v>
      </c>
      <c r="B183" s="626" t="s">
        <v>137</v>
      </c>
      <c r="C183" s="626" t="s">
        <v>138</v>
      </c>
      <c r="D183" s="640" t="s">
        <v>2563</v>
      </c>
      <c r="E183" s="34">
        <v>0.15</v>
      </c>
      <c r="F183" s="34">
        <v>0.1</v>
      </c>
      <c r="G183" s="34">
        <v>0.05</v>
      </c>
    </row>
    <row r="184" spans="1:7" x14ac:dyDescent="0.2">
      <c r="A184" s="64"/>
      <c r="B184" s="47" t="s">
        <v>2581</v>
      </c>
      <c r="C184" s="48">
        <v>109100034</v>
      </c>
      <c r="D184" s="45" t="s">
        <v>2582</v>
      </c>
      <c r="E184" s="25">
        <v>543.20000000000005</v>
      </c>
      <c r="F184" s="25">
        <v>488.9</v>
      </c>
      <c r="G184" s="25">
        <v>440</v>
      </c>
    </row>
    <row r="185" spans="1:7" x14ac:dyDescent="0.2">
      <c r="A185" s="64"/>
      <c r="B185" s="47" t="s">
        <v>2583</v>
      </c>
      <c r="C185" s="48">
        <v>109100035</v>
      </c>
      <c r="D185" s="45" t="s">
        <v>2584</v>
      </c>
      <c r="E185" s="25">
        <v>601.20000000000005</v>
      </c>
      <c r="F185" s="25">
        <v>541.1</v>
      </c>
      <c r="G185" s="25">
        <v>487</v>
      </c>
    </row>
    <row r="186" spans="1:7" x14ac:dyDescent="0.2">
      <c r="A186" s="64"/>
      <c r="B186" s="47" t="s">
        <v>2585</v>
      </c>
      <c r="C186" s="48">
        <v>109100036</v>
      </c>
      <c r="D186" s="45" t="s">
        <v>2586</v>
      </c>
      <c r="E186" s="25">
        <v>718.6</v>
      </c>
      <c r="F186" s="25">
        <v>646.70000000000005</v>
      </c>
      <c r="G186" s="25">
        <v>582</v>
      </c>
    </row>
    <row r="187" spans="1:7" x14ac:dyDescent="0.2">
      <c r="A187" s="64"/>
      <c r="B187" s="47" t="s">
        <v>2587</v>
      </c>
      <c r="C187" s="48">
        <v>109100037</v>
      </c>
      <c r="D187" s="45" t="s">
        <v>2588</v>
      </c>
      <c r="E187" s="25">
        <v>835.8</v>
      </c>
      <c r="F187" s="25">
        <v>752.2</v>
      </c>
      <c r="G187" s="25">
        <v>677</v>
      </c>
    </row>
    <row r="188" spans="1:7" x14ac:dyDescent="0.2">
      <c r="A188" s="64"/>
      <c r="B188" s="65" t="s">
        <v>154</v>
      </c>
      <c r="C188" s="62"/>
      <c r="D188" s="63" t="s">
        <v>155</v>
      </c>
      <c r="E188" s="66"/>
      <c r="F188" s="36" t="s">
        <v>156</v>
      </c>
      <c r="G188" s="37"/>
    </row>
    <row r="189" spans="1:7" x14ac:dyDescent="0.2">
      <c r="A189" s="64"/>
      <c r="B189" s="47" t="s">
        <v>2589</v>
      </c>
      <c r="C189" s="48"/>
      <c r="D189" s="45" t="s">
        <v>2590</v>
      </c>
      <c r="E189" s="49"/>
      <c r="F189" s="50">
        <v>227</v>
      </c>
      <c r="G189" s="24"/>
    </row>
    <row r="190" spans="1:7" x14ac:dyDescent="0.2">
      <c r="A190" s="64"/>
      <c r="B190" s="47" t="s">
        <v>2591</v>
      </c>
      <c r="C190" s="48"/>
      <c r="D190" s="45" t="s">
        <v>2592</v>
      </c>
      <c r="E190" s="49"/>
      <c r="F190" s="50">
        <v>193</v>
      </c>
      <c r="G190" s="24"/>
    </row>
    <row r="191" spans="1:7" x14ac:dyDescent="0.2">
      <c r="A191" s="64"/>
      <c r="B191" s="47" t="s">
        <v>161</v>
      </c>
      <c r="C191" s="48"/>
      <c r="D191" s="45" t="s">
        <v>202</v>
      </c>
      <c r="E191" s="49"/>
      <c r="F191" s="50">
        <v>73</v>
      </c>
      <c r="G191" s="24"/>
    </row>
    <row r="192" spans="1:7" x14ac:dyDescent="0.2">
      <c r="A192" s="64"/>
      <c r="B192" s="47" t="s">
        <v>167</v>
      </c>
      <c r="C192" s="48"/>
      <c r="D192" s="106" t="s">
        <v>168</v>
      </c>
      <c r="E192" s="49"/>
      <c r="F192" s="50">
        <v>117</v>
      </c>
      <c r="G192" s="24"/>
    </row>
    <row r="193" spans="1:7" x14ac:dyDescent="0.2">
      <c r="A193" s="64"/>
      <c r="B193" s="47" t="s">
        <v>2572</v>
      </c>
      <c r="C193" s="48"/>
      <c r="D193" s="45" t="s">
        <v>2573</v>
      </c>
      <c r="E193" s="49"/>
      <c r="F193" s="50">
        <v>63</v>
      </c>
      <c r="G193" s="24"/>
    </row>
    <row r="194" spans="1:7" x14ac:dyDescent="0.2">
      <c r="A194" s="64"/>
      <c r="B194" s="105" t="s">
        <v>2574</v>
      </c>
      <c r="C194" s="48"/>
      <c r="D194" s="45" t="s">
        <v>2575</v>
      </c>
      <c r="E194" s="49"/>
      <c r="F194" s="50">
        <v>42</v>
      </c>
      <c r="G194" s="24"/>
    </row>
    <row r="195" spans="1:7" x14ac:dyDescent="0.2">
      <c r="A195" s="64"/>
      <c r="B195" s="21" t="s">
        <v>2576</v>
      </c>
      <c r="C195" s="133"/>
      <c r="D195" s="45" t="s">
        <v>2577</v>
      </c>
      <c r="E195" s="49"/>
      <c r="F195" s="50">
        <v>16</v>
      </c>
      <c r="G195" s="24"/>
    </row>
    <row r="196" spans="1:7" x14ac:dyDescent="0.2">
      <c r="A196" s="64"/>
      <c r="B196" s="21" t="s">
        <v>2578</v>
      </c>
      <c r="C196" s="133"/>
      <c r="D196" s="45" t="s">
        <v>2579</v>
      </c>
      <c r="E196" s="49"/>
      <c r="F196" s="50">
        <v>73</v>
      </c>
      <c r="G196" s="24"/>
    </row>
    <row r="197" spans="1:7" ht="21" customHeight="1" x14ac:dyDescent="0.2">
      <c r="A197" s="325" t="s">
        <v>188</v>
      </c>
      <c r="B197" s="55"/>
      <c r="C197" s="72"/>
      <c r="D197" s="73"/>
      <c r="E197" s="56"/>
      <c r="F197" s="56"/>
      <c r="G197" s="50"/>
    </row>
    <row r="198" spans="1:7" ht="17" x14ac:dyDescent="0.2">
      <c r="A198" s="239" t="s">
        <v>2593</v>
      </c>
      <c r="B198" s="626" t="s">
        <v>137</v>
      </c>
      <c r="C198" s="626" t="s">
        <v>138</v>
      </c>
      <c r="D198" s="640" t="s">
        <v>2563</v>
      </c>
      <c r="E198" s="34">
        <v>0.15</v>
      </c>
      <c r="F198" s="34">
        <v>0.1</v>
      </c>
      <c r="G198" s="34">
        <v>0.05</v>
      </c>
    </row>
    <row r="199" spans="1:7" x14ac:dyDescent="0.2">
      <c r="A199" s="64"/>
      <c r="B199" s="47" t="s">
        <v>2594</v>
      </c>
      <c r="C199" s="48"/>
      <c r="D199" s="45" t="s">
        <v>2595</v>
      </c>
      <c r="E199" s="25">
        <v>1623.4</v>
      </c>
      <c r="F199" s="25">
        <v>1461.1</v>
      </c>
      <c r="G199" s="25">
        <v>1315</v>
      </c>
    </row>
    <row r="200" spans="1:7" x14ac:dyDescent="0.2">
      <c r="A200" s="64"/>
      <c r="B200" s="47" t="s">
        <v>2596</v>
      </c>
      <c r="C200" s="48"/>
      <c r="D200" s="45" t="s">
        <v>2597</v>
      </c>
      <c r="E200" s="25">
        <v>2222.1999999999998</v>
      </c>
      <c r="F200" s="25">
        <v>2000</v>
      </c>
      <c r="G200" s="25">
        <v>1800</v>
      </c>
    </row>
    <row r="201" spans="1:7" x14ac:dyDescent="0.2">
      <c r="A201" s="64"/>
      <c r="B201" s="65" t="s">
        <v>154</v>
      </c>
      <c r="C201" s="62"/>
      <c r="D201" s="145" t="s">
        <v>155</v>
      </c>
      <c r="E201" s="66"/>
      <c r="F201" s="36" t="s">
        <v>156</v>
      </c>
      <c r="G201" s="37"/>
    </row>
    <row r="202" spans="1:7" x14ac:dyDescent="0.2">
      <c r="A202" s="64"/>
      <c r="B202" s="47" t="s">
        <v>2589</v>
      </c>
      <c r="C202" s="48"/>
      <c r="D202" s="45" t="s">
        <v>2590</v>
      </c>
      <c r="E202" s="49"/>
      <c r="F202" s="50">
        <v>226</v>
      </c>
      <c r="G202" s="24"/>
    </row>
    <row r="203" spans="1:7" x14ac:dyDescent="0.2">
      <c r="A203" s="64"/>
      <c r="B203" s="47" t="s">
        <v>2591</v>
      </c>
      <c r="C203" s="48"/>
      <c r="D203" s="45" t="s">
        <v>2592</v>
      </c>
      <c r="E203" s="49"/>
      <c r="F203" s="50">
        <v>206</v>
      </c>
      <c r="G203" s="24"/>
    </row>
    <row r="204" spans="1:7" x14ac:dyDescent="0.2">
      <c r="A204" s="64"/>
      <c r="B204" s="47" t="s">
        <v>161</v>
      </c>
      <c r="C204" s="48"/>
      <c r="D204" s="106" t="s">
        <v>202</v>
      </c>
      <c r="E204" s="49"/>
      <c r="F204" s="50">
        <v>94</v>
      </c>
      <c r="G204" s="24"/>
    </row>
    <row r="205" spans="1:7" x14ac:dyDescent="0.2">
      <c r="A205" s="64"/>
      <c r="B205" s="47" t="s">
        <v>167</v>
      </c>
      <c r="C205" s="48"/>
      <c r="D205" s="45" t="s">
        <v>168</v>
      </c>
      <c r="E205" s="49"/>
      <c r="F205" s="50">
        <v>135</v>
      </c>
      <c r="G205" s="24"/>
    </row>
    <row r="206" spans="1:7" x14ac:dyDescent="0.2">
      <c r="A206" s="64"/>
      <c r="B206" s="47" t="s">
        <v>2598</v>
      </c>
      <c r="C206" s="48"/>
      <c r="D206" s="45" t="s">
        <v>2599</v>
      </c>
      <c r="E206" s="49"/>
      <c r="F206" s="50">
        <v>62</v>
      </c>
      <c r="G206" s="24"/>
    </row>
    <row r="207" spans="1:7" x14ac:dyDescent="0.2">
      <c r="A207" s="64"/>
      <c r="B207" s="47" t="s">
        <v>2600</v>
      </c>
      <c r="C207" s="48"/>
      <c r="D207" s="45" t="s">
        <v>2601</v>
      </c>
      <c r="E207" s="49"/>
      <c r="F207" s="50">
        <v>62</v>
      </c>
      <c r="G207" s="24"/>
    </row>
    <row r="208" spans="1:7" x14ac:dyDescent="0.2">
      <c r="A208" s="64"/>
      <c r="B208" s="47" t="s">
        <v>2602</v>
      </c>
      <c r="C208" s="48"/>
      <c r="D208" s="45" t="s">
        <v>2603</v>
      </c>
      <c r="E208" s="49"/>
      <c r="F208" s="50">
        <v>115</v>
      </c>
      <c r="G208" s="24"/>
    </row>
    <row r="209" spans="1:7" ht="21" customHeight="1" x14ac:dyDescent="0.2">
      <c r="A209" s="462" t="s">
        <v>188</v>
      </c>
      <c r="B209" s="220"/>
      <c r="C209" s="221"/>
      <c r="D209" s="222"/>
      <c r="E209" s="223"/>
      <c r="F209" s="223"/>
      <c r="G209" s="223"/>
    </row>
    <row r="210" spans="1:7" ht="21" customHeight="1" x14ac:dyDescent="0.2">
      <c r="A210" s="642" t="s">
        <v>300</v>
      </c>
      <c r="B210" s="502" t="s">
        <v>137</v>
      </c>
      <c r="C210" s="502" t="s">
        <v>138</v>
      </c>
      <c r="D210" s="682" t="s">
        <v>155</v>
      </c>
      <c r="E210" s="644">
        <v>0.15</v>
      </c>
      <c r="F210" s="644">
        <v>0.1</v>
      </c>
      <c r="G210" s="644">
        <v>0.05</v>
      </c>
    </row>
    <row r="211" spans="1:7" ht="21" customHeight="1" x14ac:dyDescent="0.2">
      <c r="A211" s="674"/>
      <c r="B211" s="633" t="s">
        <v>2604</v>
      </c>
      <c r="C211" s="634" t="s">
        <v>2605</v>
      </c>
      <c r="D211" s="660" t="s">
        <v>2606</v>
      </c>
      <c r="E211" s="745">
        <v>80.2</v>
      </c>
      <c r="F211" s="745">
        <v>72.2</v>
      </c>
      <c r="G211" s="745">
        <v>65</v>
      </c>
    </row>
    <row r="212" spans="1:7" ht="21" customHeight="1" x14ac:dyDescent="0.2">
      <c r="A212" s="674"/>
      <c r="B212" s="633" t="s">
        <v>2607</v>
      </c>
      <c r="C212" s="634" t="s">
        <v>2608</v>
      </c>
      <c r="D212" s="764" t="s">
        <v>2609</v>
      </c>
      <c r="E212" s="745">
        <v>92.6</v>
      </c>
      <c r="F212" s="745">
        <v>83.3</v>
      </c>
      <c r="G212" s="745">
        <v>75</v>
      </c>
    </row>
    <row r="213" spans="1:7" ht="21" customHeight="1" x14ac:dyDescent="0.2">
      <c r="A213" s="762"/>
      <c r="B213" s="679" t="s">
        <v>2610</v>
      </c>
      <c r="C213" s="637" t="s">
        <v>2611</v>
      </c>
      <c r="D213" s="765" t="s">
        <v>2612</v>
      </c>
      <c r="E213" s="161">
        <v>71.599999999999994</v>
      </c>
      <c r="F213" s="161">
        <v>64.400000000000006</v>
      </c>
      <c r="G213" s="161">
        <v>58</v>
      </c>
    </row>
    <row r="214" spans="1:7" ht="21" customHeight="1" x14ac:dyDescent="0.2">
      <c r="A214" s="647" t="s">
        <v>188</v>
      </c>
      <c r="B214" s="648"/>
      <c r="C214" s="649"/>
      <c r="D214" s="649"/>
      <c r="E214" s="649"/>
      <c r="F214" s="649"/>
      <c r="G214" s="649"/>
    </row>
    <row r="215" spans="1:7" ht="21" customHeight="1" x14ac:dyDescent="0.2">
      <c r="A215" s="462"/>
      <c r="B215" s="220"/>
      <c r="C215" s="221"/>
      <c r="D215" s="222"/>
      <c r="E215" s="223"/>
      <c r="F215" s="223"/>
      <c r="G215" s="223"/>
    </row>
    <row r="216" spans="1:7" s="43" customFormat="1" x14ac:dyDescent="0.2">
      <c r="A216" s="67" t="s">
        <v>276</v>
      </c>
      <c r="B216" s="44"/>
      <c r="C216" s="44"/>
      <c r="D216" s="44"/>
      <c r="E216" s="44"/>
      <c r="F216" s="44"/>
      <c r="G216" s="44"/>
    </row>
    <row r="217" spans="1:7" s="43" customFormat="1" x14ac:dyDescent="0.2">
      <c r="A217" s="44"/>
      <c r="B217" s="44"/>
      <c r="C217" s="44"/>
      <c r="D217" s="44"/>
      <c r="E217" s="44"/>
      <c r="F217" s="44"/>
      <c r="G217" s="44"/>
    </row>
  </sheetData>
  <sortState xmlns:xlrd2="http://schemas.microsoft.com/office/spreadsheetml/2017/richdata2" ref="B202:G208">
    <sortCondition ref="B202:B208"/>
  </sortState>
  <mergeCells count="11">
    <mergeCell ref="A1:G1"/>
    <mergeCell ref="A2:G2"/>
    <mergeCell ref="A169:G169"/>
    <mergeCell ref="F159:G159"/>
    <mergeCell ref="F160:G160"/>
    <mergeCell ref="F161:G161"/>
    <mergeCell ref="F162:G162"/>
    <mergeCell ref="F163:G163"/>
    <mergeCell ref="F164:G164"/>
    <mergeCell ref="F165:G165"/>
    <mergeCell ref="F166:G166"/>
  </mergeCells>
  <hyperlinks>
    <hyperlink ref="A216" location="Index!A1" display="Return to Index" xr:uid="{9994CCF2-DCA1-4A4A-B2FB-106E0D667C31}"/>
    <hyperlink ref="A167" r:id="rId1" xr:uid="{DCCB3C3C-5827-47B7-A612-F965C4658967}"/>
    <hyperlink ref="A111" r:id="rId2" xr:uid="{273C85B7-815A-46BC-ABA3-582238F14198}"/>
    <hyperlink ref="A13" r:id="rId3" xr:uid="{B1ED312C-6EEA-4643-967B-0A2A8555964F}"/>
    <hyperlink ref="A182" r:id="rId4" xr:uid="{86690999-D226-44FB-9321-8666A933D1FD}"/>
    <hyperlink ref="A197" r:id="rId5" xr:uid="{AE2883EF-E4E2-4F75-8191-675E0906A014}"/>
    <hyperlink ref="A209" r:id="rId6" xr:uid="{4FEE1D1B-636E-4B6A-8109-3BAA24927A9F}"/>
    <hyperlink ref="A214" r:id="rId7" display="https://beghelliusa.com/products/wg-series-wireguards/" xr:uid="{A7390C48-654F-1C47-AFDB-B54551B50EFC}"/>
    <hyperlink ref="A24" r:id="rId8" xr:uid="{A0F17D44-875E-42E4-B31F-0EAE028D54F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3F9F-959E-1143-846B-58CF89516A94}">
  <sheetPr>
    <tabColor rgb="FF00B0F0"/>
  </sheetPr>
  <dimension ref="A1:G34"/>
  <sheetViews>
    <sheetView topLeftCell="A4" zoomScale="125" workbookViewId="0">
      <selection activeCell="B32" sqref="B32"/>
    </sheetView>
  </sheetViews>
  <sheetFormatPr baseColWidth="10" defaultColWidth="11" defaultRowHeight="16" x14ac:dyDescent="0.2"/>
  <cols>
    <col min="1" max="1" width="5.6640625" customWidth="1"/>
    <col min="2" max="2" width="16.83203125" customWidth="1"/>
    <col min="4" max="4" width="33.6640625" customWidth="1"/>
  </cols>
  <sheetData>
    <row r="1" spans="1:7" ht="19.5" customHeight="1" x14ac:dyDescent="0.2">
      <c r="A1" s="411" t="s">
        <v>55</v>
      </c>
      <c r="B1" s="388" t="s">
        <v>137</v>
      </c>
      <c r="C1" s="388" t="s">
        <v>138</v>
      </c>
      <c r="D1" s="457" t="s">
        <v>2613</v>
      </c>
      <c r="E1" s="383">
        <v>0.15</v>
      </c>
      <c r="F1" s="383">
        <v>0.1</v>
      </c>
      <c r="G1" s="383">
        <v>0.05</v>
      </c>
    </row>
    <row r="2" spans="1:7" ht="16" customHeight="1" x14ac:dyDescent="0.2">
      <c r="A2" s="64"/>
      <c r="B2" s="614" t="s">
        <v>140</v>
      </c>
      <c r="C2" s="615"/>
      <c r="D2" s="615"/>
      <c r="E2" s="615"/>
      <c r="F2" s="615"/>
      <c r="G2" s="616"/>
    </row>
    <row r="3" spans="1:7" x14ac:dyDescent="0.2">
      <c r="A3" s="64"/>
      <c r="B3" s="47" t="s">
        <v>2614</v>
      </c>
      <c r="C3" s="48">
        <v>100100028</v>
      </c>
      <c r="D3" s="45" t="s">
        <v>2615</v>
      </c>
      <c r="E3" s="301">
        <f>MROUND(F3/0.9,0.1)</f>
        <v>80.2</v>
      </c>
      <c r="F3" s="301">
        <f>MROUND(G3/0.9,0.1)</f>
        <v>72.2</v>
      </c>
      <c r="G3" s="301">
        <v>65</v>
      </c>
    </row>
    <row r="4" spans="1:7" x14ac:dyDescent="0.2">
      <c r="A4" s="64"/>
      <c r="B4" s="47" t="s">
        <v>2616</v>
      </c>
      <c r="C4" s="48">
        <v>100100029</v>
      </c>
      <c r="D4" s="45" t="s">
        <v>2617</v>
      </c>
      <c r="E4" s="301">
        <f t="shared" ref="E4:F8" si="0">MROUND(F4/0.9,0.1)</f>
        <v>98.800000000000011</v>
      </c>
      <c r="F4" s="301">
        <f t="shared" si="0"/>
        <v>88.9</v>
      </c>
      <c r="G4" s="301">
        <v>80</v>
      </c>
    </row>
    <row r="5" spans="1:7" x14ac:dyDescent="0.2">
      <c r="A5" s="88"/>
      <c r="B5" s="47" t="s">
        <v>2618</v>
      </c>
      <c r="C5" s="48">
        <v>100100272</v>
      </c>
      <c r="D5" s="45" t="s">
        <v>2619</v>
      </c>
      <c r="E5" s="301">
        <f t="shared" si="0"/>
        <v>111.10000000000001</v>
      </c>
      <c r="F5" s="301">
        <f t="shared" si="0"/>
        <v>100</v>
      </c>
      <c r="G5" s="301">
        <v>90</v>
      </c>
    </row>
    <row r="6" spans="1:7" x14ac:dyDescent="0.2">
      <c r="A6" s="64"/>
      <c r="B6" s="47" t="s">
        <v>2620</v>
      </c>
      <c r="C6" s="48">
        <v>100100034</v>
      </c>
      <c r="D6" s="45" t="s">
        <v>2621</v>
      </c>
      <c r="E6" s="301">
        <f t="shared" si="0"/>
        <v>80.2</v>
      </c>
      <c r="F6" s="301">
        <f t="shared" si="0"/>
        <v>72.2</v>
      </c>
      <c r="G6" s="301">
        <f>G3</f>
        <v>65</v>
      </c>
    </row>
    <row r="7" spans="1:7" x14ac:dyDescent="0.2">
      <c r="A7" s="64"/>
      <c r="B7" s="47" t="s">
        <v>2622</v>
      </c>
      <c r="C7" s="48">
        <v>100100171</v>
      </c>
      <c r="D7" s="45" t="s">
        <v>2623</v>
      </c>
      <c r="E7" s="301">
        <f t="shared" si="0"/>
        <v>98.800000000000011</v>
      </c>
      <c r="F7" s="301">
        <f t="shared" si="0"/>
        <v>88.9</v>
      </c>
      <c r="G7" s="301">
        <f t="shared" ref="G7:G8" si="1">G4</f>
        <v>80</v>
      </c>
    </row>
    <row r="8" spans="1:7" x14ac:dyDescent="0.2">
      <c r="A8" s="64"/>
      <c r="B8" s="47" t="s">
        <v>2624</v>
      </c>
      <c r="C8" s="48">
        <v>100100274</v>
      </c>
      <c r="D8" s="45" t="s">
        <v>2625</v>
      </c>
      <c r="E8" s="301">
        <f t="shared" si="0"/>
        <v>111.10000000000001</v>
      </c>
      <c r="F8" s="301">
        <f t="shared" si="0"/>
        <v>100</v>
      </c>
      <c r="G8" s="301">
        <f t="shared" si="1"/>
        <v>90</v>
      </c>
    </row>
    <row r="9" spans="1:7" ht="16" customHeight="1" x14ac:dyDescent="0.2">
      <c r="A9" s="64"/>
      <c r="B9" s="74" t="s">
        <v>147</v>
      </c>
      <c r="C9" s="619"/>
      <c r="D9" s="619"/>
      <c r="E9" s="804"/>
      <c r="F9" s="804"/>
      <c r="G9" s="805"/>
    </row>
    <row r="10" spans="1:7" x14ac:dyDescent="0.2">
      <c r="A10" s="64"/>
      <c r="B10" s="47" t="s">
        <v>2626</v>
      </c>
      <c r="C10" s="48">
        <v>100100036</v>
      </c>
      <c r="D10" s="45" t="s">
        <v>2627</v>
      </c>
      <c r="E10" s="301">
        <f t="shared" ref="E10:F15" si="2">MROUND(F10/0.9,0.1)</f>
        <v>86.4</v>
      </c>
      <c r="F10" s="301">
        <f t="shared" si="2"/>
        <v>77.800000000000011</v>
      </c>
      <c r="G10" s="301">
        <f>5+G3</f>
        <v>70</v>
      </c>
    </row>
    <row r="11" spans="1:7" x14ac:dyDescent="0.2">
      <c r="A11" s="64"/>
      <c r="B11" s="47" t="s">
        <v>2628</v>
      </c>
      <c r="C11" s="48">
        <v>100100051</v>
      </c>
      <c r="D11" s="45" t="s">
        <v>2629</v>
      </c>
      <c r="E11" s="301">
        <f t="shared" si="2"/>
        <v>104.9</v>
      </c>
      <c r="F11" s="301">
        <f t="shared" si="2"/>
        <v>94.4</v>
      </c>
      <c r="G11" s="301">
        <f t="shared" ref="G11:G15" si="3">5+G4</f>
        <v>85</v>
      </c>
    </row>
    <row r="12" spans="1:7" x14ac:dyDescent="0.2">
      <c r="A12" s="64"/>
      <c r="B12" s="47" t="s">
        <v>2630</v>
      </c>
      <c r="C12" s="48">
        <v>100100276</v>
      </c>
      <c r="D12" s="45" t="s">
        <v>2631</v>
      </c>
      <c r="E12" s="301">
        <f t="shared" si="2"/>
        <v>117.30000000000001</v>
      </c>
      <c r="F12" s="301">
        <f t="shared" si="2"/>
        <v>105.60000000000001</v>
      </c>
      <c r="G12" s="301">
        <f t="shared" si="3"/>
        <v>95</v>
      </c>
    </row>
    <row r="13" spans="1:7" ht="15.75" customHeight="1" x14ac:dyDescent="0.2">
      <c r="A13" s="64"/>
      <c r="B13" s="47" t="s">
        <v>2632</v>
      </c>
      <c r="C13" s="48">
        <v>100100026</v>
      </c>
      <c r="D13" s="45" t="s">
        <v>2633</v>
      </c>
      <c r="E13" s="301">
        <f t="shared" si="2"/>
        <v>86.4</v>
      </c>
      <c r="F13" s="301">
        <f t="shared" si="2"/>
        <v>77.800000000000011</v>
      </c>
      <c r="G13" s="301">
        <f t="shared" si="3"/>
        <v>70</v>
      </c>
    </row>
    <row r="14" spans="1:7" ht="15.75" customHeight="1" x14ac:dyDescent="0.2">
      <c r="A14" s="64"/>
      <c r="B14" s="47" t="s">
        <v>2634</v>
      </c>
      <c r="C14" s="48">
        <v>100100224</v>
      </c>
      <c r="D14" s="45" t="s">
        <v>2635</v>
      </c>
      <c r="E14" s="301">
        <f t="shared" si="2"/>
        <v>104.9</v>
      </c>
      <c r="F14" s="301">
        <f t="shared" si="2"/>
        <v>94.4</v>
      </c>
      <c r="G14" s="301">
        <f t="shared" si="3"/>
        <v>85</v>
      </c>
    </row>
    <row r="15" spans="1:7" ht="15.75" customHeight="1" x14ac:dyDescent="0.2">
      <c r="A15" s="64"/>
      <c r="B15" s="47" t="s">
        <v>2636</v>
      </c>
      <c r="C15" s="48">
        <v>100100278</v>
      </c>
      <c r="D15" s="45" t="s">
        <v>2637</v>
      </c>
      <c r="E15" s="301">
        <f t="shared" si="2"/>
        <v>117.30000000000001</v>
      </c>
      <c r="F15" s="301">
        <f t="shared" si="2"/>
        <v>105.60000000000001</v>
      </c>
      <c r="G15" s="301">
        <f t="shared" si="3"/>
        <v>95</v>
      </c>
    </row>
    <row r="16" spans="1:7" x14ac:dyDescent="0.2">
      <c r="A16" s="64"/>
      <c r="B16" s="65" t="s">
        <v>154</v>
      </c>
      <c r="C16" s="62"/>
      <c r="D16" s="145" t="s">
        <v>155</v>
      </c>
      <c r="E16" s="66"/>
      <c r="F16" s="36" t="s">
        <v>156</v>
      </c>
      <c r="G16" s="37"/>
    </row>
    <row r="17" spans="1:7" x14ac:dyDescent="0.2">
      <c r="A17" s="64" t="s">
        <v>135</v>
      </c>
      <c r="B17" s="47" t="s">
        <v>159</v>
      </c>
      <c r="C17" s="48"/>
      <c r="D17" s="45" t="s">
        <v>2638</v>
      </c>
      <c r="E17" s="49"/>
      <c r="F17" s="50">
        <v>13.5</v>
      </c>
      <c r="G17" s="24"/>
    </row>
    <row r="18" spans="1:7" x14ac:dyDescent="0.2">
      <c r="A18" s="64" t="s">
        <v>135</v>
      </c>
      <c r="B18" s="47" t="s">
        <v>2639</v>
      </c>
      <c r="C18" s="48"/>
      <c r="D18" s="45" t="s">
        <v>2640</v>
      </c>
      <c r="E18" s="49"/>
      <c r="F18" s="50">
        <v>10</v>
      </c>
      <c r="G18" s="24"/>
    </row>
    <row r="19" spans="1:7" x14ac:dyDescent="0.2">
      <c r="A19" s="64" t="s">
        <v>135</v>
      </c>
      <c r="B19" s="47" t="s">
        <v>161</v>
      </c>
      <c r="C19" s="48"/>
      <c r="D19" s="45" t="s">
        <v>202</v>
      </c>
      <c r="E19" s="49"/>
      <c r="F19" s="50">
        <v>23</v>
      </c>
      <c r="G19" s="24"/>
    </row>
    <row r="20" spans="1:7" x14ac:dyDescent="0.2">
      <c r="A20" s="64" t="s">
        <v>135</v>
      </c>
      <c r="B20" s="47" t="s">
        <v>1638</v>
      </c>
      <c r="C20" s="48"/>
      <c r="D20" s="45" t="s">
        <v>1639</v>
      </c>
      <c r="E20" s="49"/>
      <c r="F20" s="50">
        <v>0</v>
      </c>
      <c r="G20" s="24"/>
    </row>
    <row r="21" spans="1:7" x14ac:dyDescent="0.2">
      <c r="A21" s="64"/>
      <c r="B21" s="47" t="s">
        <v>176</v>
      </c>
      <c r="C21" s="48"/>
      <c r="D21" s="45" t="s">
        <v>2170</v>
      </c>
      <c r="E21" s="49"/>
      <c r="F21" s="50">
        <v>22</v>
      </c>
      <c r="G21" s="94"/>
    </row>
    <row r="22" spans="1:7" x14ac:dyDescent="0.2">
      <c r="A22" s="64"/>
      <c r="B22" s="47" t="s">
        <v>2641</v>
      </c>
      <c r="C22" s="48"/>
      <c r="D22" s="45" t="s">
        <v>2642</v>
      </c>
      <c r="E22" s="49"/>
      <c r="F22" s="50">
        <v>5</v>
      </c>
      <c r="G22" s="94"/>
    </row>
    <row r="23" spans="1:7" x14ac:dyDescent="0.2">
      <c r="A23" s="64" t="s">
        <v>135</v>
      </c>
      <c r="B23" s="47" t="s">
        <v>1643</v>
      </c>
      <c r="C23" s="48"/>
      <c r="D23" s="45" t="s">
        <v>1644</v>
      </c>
      <c r="E23" s="49"/>
      <c r="F23" s="50">
        <v>0</v>
      </c>
      <c r="G23" s="24"/>
    </row>
    <row r="24" spans="1:7" x14ac:dyDescent="0.2">
      <c r="A24" s="64"/>
      <c r="B24" s="47" t="s">
        <v>1302</v>
      </c>
      <c r="C24" s="48"/>
      <c r="D24" s="45" t="s">
        <v>2643</v>
      </c>
      <c r="E24" s="386"/>
      <c r="F24" s="107">
        <v>55</v>
      </c>
      <c r="G24" s="985"/>
    </row>
    <row r="25" spans="1:7" x14ac:dyDescent="0.2">
      <c r="A25" s="87"/>
      <c r="B25" s="65" t="s">
        <v>178</v>
      </c>
      <c r="C25" s="62" t="s">
        <v>138</v>
      </c>
      <c r="D25" s="66" t="s">
        <v>155</v>
      </c>
      <c r="E25" s="986">
        <v>0.15</v>
      </c>
      <c r="F25" s="337">
        <v>0.1</v>
      </c>
      <c r="G25" s="337">
        <v>0.05</v>
      </c>
    </row>
    <row r="26" spans="1:7" ht="48" x14ac:dyDescent="0.2">
      <c r="A26" s="87"/>
      <c r="B26" s="47" t="str">
        <f>[1]Accessories!B299</f>
        <v>WG 6DX16.5LX14W WHT</v>
      </c>
      <c r="C26" s="48" t="str">
        <f>[1]Accessories!C299</f>
        <v>300400013-001</v>
      </c>
      <c r="D26" s="80" t="str">
        <f>[1]Accessories!D299</f>
        <v>wireguard, 6"D X 16.5"L X 14"W, white (OL2 surface wall, CRV recessed wall, ESL surface, EVR wall, FTZC wall, VE wall, FTZ wall, VST MINI wall, VSTM wall, PCHA wall, EPX wall, EPC wall)</v>
      </c>
      <c r="E26" s="303">
        <f>[1]Accessories!E299</f>
        <v>71.600000000000009</v>
      </c>
      <c r="F26" s="303">
        <f>[1]Accessories!F299</f>
        <v>64.400000000000006</v>
      </c>
      <c r="G26" s="303">
        <f>[1]Accessories!G299</f>
        <v>58</v>
      </c>
    </row>
    <row r="27" spans="1:7" x14ac:dyDescent="0.2">
      <c r="A27" s="67" t="s">
        <v>188</v>
      </c>
      <c r="B27" s="15"/>
      <c r="C27" s="15"/>
      <c r="D27" s="15"/>
      <c r="E27" s="15"/>
      <c r="F27" s="15"/>
      <c r="G27" s="15"/>
    </row>
    <row r="28" spans="1:7" x14ac:dyDescent="0.2">
      <c r="A28" s="67" t="s">
        <v>276</v>
      </c>
      <c r="B28" s="15"/>
      <c r="C28" s="15"/>
      <c r="D28" s="15"/>
      <c r="E28" s="15"/>
      <c r="F28" s="15"/>
      <c r="G28" s="15"/>
    </row>
    <row r="29" spans="1:7" x14ac:dyDescent="0.2">
      <c r="A29" s="15"/>
      <c r="B29" s="15"/>
      <c r="C29" s="15"/>
      <c r="D29" s="15"/>
      <c r="E29" s="15"/>
      <c r="F29" s="15"/>
      <c r="G29" s="15"/>
    </row>
    <row r="30" spans="1:7" x14ac:dyDescent="0.2">
      <c r="A30" s="15"/>
      <c r="B30" s="15"/>
      <c r="C30" s="15"/>
      <c r="D30" s="15"/>
      <c r="E30" s="15"/>
      <c r="F30" s="15"/>
      <c r="G30" s="15"/>
    </row>
    <row r="34" spans="4:5" x14ac:dyDescent="0.2">
      <c r="D34" s="45"/>
      <c r="E34" s="987"/>
    </row>
  </sheetData>
  <sortState xmlns:xlrd2="http://schemas.microsoft.com/office/spreadsheetml/2017/richdata2" ref="A17:G23">
    <sortCondition ref="B17:B23"/>
  </sortState>
  <hyperlinks>
    <hyperlink ref="A28" location="Index!A1" display="Return to Index" xr:uid="{06C713A9-53D3-1843-ADBE-4C505B4A18D4}"/>
    <hyperlink ref="A27" r:id="rId1" xr:uid="{1FDF57B3-8204-1843-8D11-1F95BFDD567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A2EC-5639-D347-B8E0-D8FF1A0E03D5}">
  <sheetPr>
    <tabColor rgb="FF00B0F0"/>
  </sheetPr>
  <dimension ref="A1:G17"/>
  <sheetViews>
    <sheetView workbookViewId="0">
      <selection activeCell="B19" sqref="B19"/>
    </sheetView>
  </sheetViews>
  <sheetFormatPr baseColWidth="10" defaultColWidth="11" defaultRowHeight="16" x14ac:dyDescent="0.2"/>
  <cols>
    <col min="1" max="1" width="9" customWidth="1"/>
    <col min="2" max="2" width="21.6640625" customWidth="1"/>
    <col min="4" max="4" width="52.6640625" customWidth="1"/>
    <col min="5" max="7" width="10.83203125" customWidth="1"/>
  </cols>
  <sheetData>
    <row r="1" spans="1:7" x14ac:dyDescent="0.2">
      <c r="A1" s="411" t="s">
        <v>2644</v>
      </c>
      <c r="B1" s="388" t="s">
        <v>137</v>
      </c>
      <c r="C1" s="388" t="s">
        <v>138</v>
      </c>
      <c r="D1" s="422" t="s">
        <v>2645</v>
      </c>
      <c r="E1" s="383">
        <v>0.15</v>
      </c>
      <c r="F1" s="383">
        <v>0.1</v>
      </c>
      <c r="G1" s="383">
        <v>0.05</v>
      </c>
    </row>
    <row r="2" spans="1:7" x14ac:dyDescent="0.2">
      <c r="A2" s="64"/>
      <c r="B2" s="614" t="s">
        <v>147</v>
      </c>
      <c r="C2" s="615"/>
      <c r="D2" s="615"/>
      <c r="E2" s="615"/>
      <c r="F2" s="615"/>
      <c r="G2" s="616"/>
    </row>
    <row r="3" spans="1:7" ht="16" customHeight="1" x14ac:dyDescent="0.2">
      <c r="A3" s="174"/>
      <c r="B3" s="45" t="s">
        <v>2646</v>
      </c>
      <c r="C3" s="175">
        <v>101000019</v>
      </c>
      <c r="D3" s="77" t="s">
        <v>2647</v>
      </c>
      <c r="E3" s="25">
        <v>169.10000000000002</v>
      </c>
      <c r="F3" s="25">
        <v>152.20000000000002</v>
      </c>
      <c r="G3" s="25">
        <v>137</v>
      </c>
    </row>
    <row r="4" spans="1:7" ht="16" customHeight="1" x14ac:dyDescent="0.2">
      <c r="A4" s="174"/>
      <c r="B4" s="45" t="s">
        <v>2648</v>
      </c>
      <c r="C4" s="175">
        <v>101000023</v>
      </c>
      <c r="D4" s="77" t="s">
        <v>2649</v>
      </c>
      <c r="E4" s="25">
        <v>181.4</v>
      </c>
      <c r="F4" s="25">
        <v>163.30000000000001</v>
      </c>
      <c r="G4" s="25">
        <v>147</v>
      </c>
    </row>
    <row r="5" spans="1:7" ht="16" customHeight="1" x14ac:dyDescent="0.2">
      <c r="A5" s="174"/>
      <c r="B5" s="103" t="s">
        <v>2650</v>
      </c>
      <c r="C5" s="48">
        <v>101000013</v>
      </c>
      <c r="D5" s="77" t="s">
        <v>2651</v>
      </c>
      <c r="E5" s="25">
        <v>169.10000000000002</v>
      </c>
      <c r="F5" s="25">
        <v>152.20000000000002</v>
      </c>
      <c r="G5" s="25">
        <v>137</v>
      </c>
    </row>
    <row r="6" spans="1:7" ht="24" customHeight="1" x14ac:dyDescent="0.2">
      <c r="A6" s="174"/>
      <c r="B6" s="45" t="s">
        <v>2652</v>
      </c>
      <c r="C6" s="48">
        <v>101000223</v>
      </c>
      <c r="D6" s="77" t="s">
        <v>2653</v>
      </c>
      <c r="E6" s="25">
        <v>181.4</v>
      </c>
      <c r="F6" s="25">
        <v>163.30000000000001</v>
      </c>
      <c r="G6" s="25">
        <v>147</v>
      </c>
    </row>
    <row r="7" spans="1:7" ht="16" customHeight="1" x14ac:dyDescent="0.2">
      <c r="A7" s="174"/>
      <c r="B7" s="45" t="s">
        <v>2654</v>
      </c>
      <c r="C7" s="175">
        <v>101000021</v>
      </c>
      <c r="D7" s="77" t="s">
        <v>2655</v>
      </c>
      <c r="E7" s="25">
        <v>169.10000000000002</v>
      </c>
      <c r="F7" s="25">
        <v>152.20000000000002</v>
      </c>
      <c r="G7" s="25">
        <v>137</v>
      </c>
    </row>
    <row r="8" spans="1:7" ht="16" customHeight="1" x14ac:dyDescent="0.2">
      <c r="A8" s="174"/>
      <c r="B8" s="45" t="s">
        <v>2656</v>
      </c>
      <c r="C8" s="175">
        <v>101000020</v>
      </c>
      <c r="D8" s="77" t="s">
        <v>2657</v>
      </c>
      <c r="E8" s="25">
        <v>181.4</v>
      </c>
      <c r="F8" s="25">
        <v>163.30000000000001</v>
      </c>
      <c r="G8" s="25">
        <v>147</v>
      </c>
    </row>
    <row r="9" spans="1:7" ht="16" customHeight="1" x14ac:dyDescent="0.2">
      <c r="A9" s="174"/>
      <c r="B9" s="45" t="s">
        <v>2658</v>
      </c>
      <c r="C9" s="175">
        <v>101000022</v>
      </c>
      <c r="D9" s="77" t="s">
        <v>2659</v>
      </c>
      <c r="E9" s="25">
        <v>169.10000000000002</v>
      </c>
      <c r="F9" s="25">
        <v>152.20000000000002</v>
      </c>
      <c r="G9" s="25">
        <v>137</v>
      </c>
    </row>
    <row r="10" spans="1:7" ht="16" customHeight="1" x14ac:dyDescent="0.2">
      <c r="A10" s="174"/>
      <c r="B10" s="45" t="s">
        <v>2660</v>
      </c>
      <c r="C10" s="175">
        <v>101000224</v>
      </c>
      <c r="D10" s="77" t="s">
        <v>2661</v>
      </c>
      <c r="E10" s="26">
        <v>181.4</v>
      </c>
      <c r="F10" s="26">
        <v>163.30000000000001</v>
      </c>
      <c r="G10" s="26">
        <v>147</v>
      </c>
    </row>
    <row r="11" spans="1:7" x14ac:dyDescent="0.2">
      <c r="A11" s="71"/>
      <c r="B11" s="176" t="s">
        <v>154</v>
      </c>
      <c r="C11" s="177"/>
      <c r="D11" s="458" t="s">
        <v>155</v>
      </c>
      <c r="E11" s="620"/>
      <c r="F11" s="538" t="s">
        <v>156</v>
      </c>
      <c r="G11" s="621"/>
    </row>
    <row r="12" spans="1:7" x14ac:dyDescent="0.2">
      <c r="A12" s="64"/>
      <c r="B12" s="47" t="s">
        <v>2662</v>
      </c>
      <c r="C12" s="48"/>
      <c r="D12" s="45" t="s">
        <v>2573</v>
      </c>
      <c r="E12" s="752"/>
      <c r="F12" s="56">
        <v>12</v>
      </c>
      <c r="G12" s="753"/>
    </row>
    <row r="13" spans="1:7" x14ac:dyDescent="0.2">
      <c r="A13" s="87"/>
      <c r="B13" s="750" t="s">
        <v>178</v>
      </c>
      <c r="C13" s="632" t="s">
        <v>138</v>
      </c>
      <c r="D13" s="747" t="s">
        <v>155</v>
      </c>
      <c r="E13" s="677">
        <v>0.15</v>
      </c>
      <c r="F13" s="678">
        <v>0.1</v>
      </c>
      <c r="G13" s="678">
        <v>0.05</v>
      </c>
    </row>
    <row r="14" spans="1:7" x14ac:dyDescent="0.2">
      <c r="A14" s="87"/>
      <c r="B14" s="748" t="s">
        <v>2663</v>
      </c>
      <c r="C14" s="244" t="s">
        <v>2664</v>
      </c>
      <c r="D14" s="751" t="s">
        <v>2665</v>
      </c>
      <c r="E14" s="685">
        <v>55.6</v>
      </c>
      <c r="F14" s="685">
        <v>50</v>
      </c>
      <c r="G14" s="685">
        <v>45</v>
      </c>
    </row>
    <row r="15" spans="1:7" x14ac:dyDescent="0.2">
      <c r="A15" s="67" t="s">
        <v>188</v>
      </c>
      <c r="B15" s="15"/>
      <c r="C15" s="15"/>
      <c r="D15" s="15"/>
      <c r="E15" s="15" t="s">
        <v>135</v>
      </c>
      <c r="F15" s="15" t="s">
        <v>135</v>
      </c>
      <c r="G15" s="15"/>
    </row>
    <row r="16" spans="1:7" x14ac:dyDescent="0.2">
      <c r="A16" s="67" t="s">
        <v>276</v>
      </c>
      <c r="B16" s="15"/>
      <c r="C16" s="15"/>
      <c r="D16" s="15"/>
      <c r="E16" s="15"/>
      <c r="F16" s="15"/>
      <c r="G16" s="15"/>
    </row>
    <row r="17" spans="1:7" x14ac:dyDescent="0.2">
      <c r="A17" s="15"/>
      <c r="B17" s="15"/>
      <c r="C17" s="15"/>
      <c r="D17" s="15"/>
      <c r="E17" s="15"/>
      <c r="F17" s="15"/>
      <c r="G17" s="15"/>
    </row>
  </sheetData>
  <sortState xmlns:xlrd2="http://schemas.microsoft.com/office/spreadsheetml/2017/richdata2" ref="A3:G10">
    <sortCondition ref="B3:B10"/>
  </sortState>
  <hyperlinks>
    <hyperlink ref="A16" location="Index!A1" display="Return to Index" xr:uid="{58587520-2E38-0D40-91CC-AC943A2CFD1A}"/>
    <hyperlink ref="A15" r:id="rId1" xr:uid="{702765C3-F666-4EFC-8AE6-913AE98C71E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83FA-45A0-FC4C-930A-174A7A70BF42}">
  <sheetPr>
    <tabColor rgb="FF00B0F0"/>
  </sheetPr>
  <dimension ref="A1:G13"/>
  <sheetViews>
    <sheetView zoomScale="200" workbookViewId="0">
      <selection activeCell="B15" sqref="B15"/>
    </sheetView>
  </sheetViews>
  <sheetFormatPr baseColWidth="10" defaultColWidth="11" defaultRowHeight="11.25" customHeight="1" x14ac:dyDescent="0.2"/>
  <cols>
    <col min="1" max="1" width="6.6640625" style="329" customWidth="1"/>
    <col min="2" max="2" width="15.6640625" style="329" customWidth="1"/>
    <col min="3" max="3" width="11" style="329"/>
    <col min="4" max="4" width="44.6640625" style="329" customWidth="1"/>
    <col min="5" max="7" width="10.83203125" style="329" customWidth="1"/>
    <col min="8" max="16384" width="11" style="329"/>
  </cols>
  <sheetData>
    <row r="1" spans="1:7" ht="20.25" customHeight="1" x14ac:dyDescent="0.2">
      <c r="A1" s="405" t="s">
        <v>2666</v>
      </c>
      <c r="B1" s="95" t="s">
        <v>137</v>
      </c>
      <c r="C1" s="95" t="s">
        <v>138</v>
      </c>
      <c r="D1" s="455" t="s">
        <v>2667</v>
      </c>
      <c r="E1" s="393">
        <v>0.15</v>
      </c>
      <c r="F1" s="393">
        <v>0.1</v>
      </c>
      <c r="G1" s="345">
        <v>0.05</v>
      </c>
    </row>
    <row r="2" spans="1:7" ht="24" x14ac:dyDescent="0.2">
      <c r="A2" s="64"/>
      <c r="B2" s="342" t="s">
        <v>2668</v>
      </c>
      <c r="C2" s="343">
        <v>100101018</v>
      </c>
      <c r="D2" s="701" t="s">
        <v>2669</v>
      </c>
      <c r="E2" s="40">
        <v>158</v>
      </c>
      <c r="F2" s="40">
        <v>142.20000000000002</v>
      </c>
      <c r="G2" s="380">
        <v>128</v>
      </c>
    </row>
    <row r="3" spans="1:7" ht="24" x14ac:dyDescent="0.2">
      <c r="A3" s="71"/>
      <c r="B3" s="178" t="s">
        <v>2670</v>
      </c>
      <c r="C3" s="702">
        <v>100101019</v>
      </c>
      <c r="D3" s="703" t="s">
        <v>2671</v>
      </c>
      <c r="E3" s="40">
        <v>158</v>
      </c>
      <c r="F3" s="40">
        <v>142.20000000000002</v>
      </c>
      <c r="G3" s="381">
        <v>128</v>
      </c>
    </row>
    <row r="4" spans="1:7" ht="31.5" customHeight="1" x14ac:dyDescent="0.2">
      <c r="A4" s="71"/>
      <c r="B4" s="178" t="s">
        <v>2672</v>
      </c>
      <c r="C4" s="702">
        <v>100101301</v>
      </c>
      <c r="D4" s="703" t="s">
        <v>2673</v>
      </c>
      <c r="E4" s="40">
        <v>158</v>
      </c>
      <c r="F4" s="40">
        <v>142.20000000000002</v>
      </c>
      <c r="G4" s="381">
        <v>128</v>
      </c>
    </row>
    <row r="5" spans="1:7" ht="31.5" customHeight="1" x14ac:dyDescent="0.2">
      <c r="A5" s="71"/>
      <c r="B5" s="179" t="s">
        <v>2674</v>
      </c>
      <c r="C5" s="181">
        <v>100101022</v>
      </c>
      <c r="D5" s="703" t="s">
        <v>2675</v>
      </c>
      <c r="E5" s="40">
        <v>181.4</v>
      </c>
      <c r="F5" s="40">
        <v>163.30000000000001</v>
      </c>
      <c r="G5" s="182">
        <v>147</v>
      </c>
    </row>
    <row r="6" spans="1:7" ht="31.5" customHeight="1" x14ac:dyDescent="0.2">
      <c r="A6" s="87"/>
      <c r="B6" s="179" t="s">
        <v>2676</v>
      </c>
      <c r="C6" s="181">
        <v>100101023</v>
      </c>
      <c r="D6" s="703" t="s">
        <v>2677</v>
      </c>
      <c r="E6" s="40">
        <v>181.4</v>
      </c>
      <c r="F6" s="40">
        <v>163.30000000000001</v>
      </c>
      <c r="G6" s="182">
        <v>147</v>
      </c>
    </row>
    <row r="7" spans="1:7" ht="24" customHeight="1" x14ac:dyDescent="0.2">
      <c r="A7" s="87"/>
      <c r="B7" s="179" t="s">
        <v>2678</v>
      </c>
      <c r="C7" s="181">
        <v>100101302</v>
      </c>
      <c r="D7" s="703" t="s">
        <v>2679</v>
      </c>
      <c r="E7" s="40">
        <v>181.4</v>
      </c>
      <c r="F7" s="40">
        <v>163.30000000000001</v>
      </c>
      <c r="G7" s="182">
        <v>147</v>
      </c>
    </row>
    <row r="8" spans="1:7" ht="11" x14ac:dyDescent="0.2">
      <c r="A8" s="87"/>
      <c r="B8" s="55"/>
      <c r="C8" s="72"/>
      <c r="D8" s="73"/>
      <c r="E8" s="56"/>
      <c r="F8" s="56"/>
      <c r="G8" s="56"/>
    </row>
    <row r="9" spans="1:7" ht="11" x14ac:dyDescent="0.2">
      <c r="A9" s="87"/>
      <c r="B9" s="55"/>
      <c r="C9" s="72"/>
      <c r="D9" s="73"/>
      <c r="E9" s="56"/>
      <c r="F9" s="56"/>
      <c r="G9" s="56"/>
    </row>
    <row r="10" spans="1:7" s="43" customFormat="1" ht="16" x14ac:dyDescent="0.2">
      <c r="A10" s="67" t="s">
        <v>188</v>
      </c>
      <c r="B10" s="44"/>
      <c r="C10" s="44"/>
      <c r="D10" s="44"/>
      <c r="E10" s="44"/>
      <c r="F10" s="44"/>
      <c r="G10" s="44"/>
    </row>
    <row r="11" spans="1:7" s="43" customFormat="1" ht="11.25" customHeight="1" x14ac:dyDescent="0.2">
      <c r="A11" s="67" t="s">
        <v>276</v>
      </c>
      <c r="B11" s="44"/>
      <c r="C11" s="44"/>
      <c r="D11" s="44"/>
      <c r="E11" s="44"/>
      <c r="F11" s="44"/>
      <c r="G11" s="44"/>
    </row>
    <row r="12" spans="1:7" s="43" customFormat="1" ht="11.25" customHeight="1" x14ac:dyDescent="0.2">
      <c r="A12" s="44"/>
      <c r="B12" s="44"/>
      <c r="C12" s="44"/>
      <c r="D12" s="44"/>
      <c r="E12" s="44"/>
      <c r="F12" s="44"/>
      <c r="G12" s="44"/>
    </row>
    <row r="13" spans="1:7" ht="11.25" customHeight="1" x14ac:dyDescent="0.2">
      <c r="A13" s="333"/>
      <c r="B13" s="333"/>
      <c r="C13" s="333"/>
      <c r="D13" s="333"/>
      <c r="E13" s="333"/>
      <c r="F13" s="333"/>
      <c r="G13" s="333"/>
    </row>
  </sheetData>
  <hyperlinks>
    <hyperlink ref="A11" location="Index!A1" display="Return to Index" xr:uid="{F2D037B4-1DEA-F846-B4A2-4AFD3981156B}"/>
    <hyperlink ref="A10" r:id="rId1" xr:uid="{F67DBC24-B7F2-8642-AF54-6011CB3C7F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3D5A-6CAB-0243-9BCF-9B357DFEFC8B}">
  <sheetPr>
    <tabColor rgb="FF00B0F0"/>
  </sheetPr>
  <dimension ref="A1:G51"/>
  <sheetViews>
    <sheetView topLeftCell="A4" zoomScale="226" zoomScaleNormal="134" workbookViewId="0">
      <selection activeCell="B22" sqref="B22"/>
    </sheetView>
  </sheetViews>
  <sheetFormatPr baseColWidth="10" defaultColWidth="10.83203125" defaultRowHeight="11" x14ac:dyDescent="0.2"/>
  <cols>
    <col min="1" max="1" width="5.6640625" style="329" customWidth="1"/>
    <col min="2" max="2" width="18.5" style="329" customWidth="1"/>
    <col min="3" max="3" width="11.5" style="329" customWidth="1"/>
    <col min="4" max="4" width="39" style="329" customWidth="1"/>
    <col min="5" max="6" width="10.83203125" style="329"/>
    <col min="7" max="7" width="10.1640625" style="329" customWidth="1"/>
    <col min="8" max="16384" width="10.83203125" style="329"/>
  </cols>
  <sheetData>
    <row r="1" spans="1:7" ht="12" x14ac:dyDescent="0.2">
      <c r="A1" s="340" t="s">
        <v>50</v>
      </c>
      <c r="B1" s="341" t="s">
        <v>137</v>
      </c>
      <c r="C1" s="341" t="s">
        <v>138</v>
      </c>
      <c r="D1" s="441" t="s">
        <v>278</v>
      </c>
      <c r="E1" s="337">
        <v>0.15</v>
      </c>
      <c r="F1" s="337">
        <v>0.1</v>
      </c>
      <c r="G1" s="337">
        <v>0.05</v>
      </c>
    </row>
    <row r="2" spans="1:7" x14ac:dyDescent="0.2">
      <c r="A2" s="64"/>
      <c r="B2" s="338" t="s">
        <v>279</v>
      </c>
      <c r="C2" s="339"/>
      <c r="D2" s="335"/>
      <c r="E2" s="334"/>
      <c r="F2" s="334"/>
      <c r="G2" s="336"/>
    </row>
    <row r="3" spans="1:7" ht="30" customHeight="1" x14ac:dyDescent="0.2">
      <c r="A3" s="71"/>
      <c r="B3" s="21" t="s">
        <v>280</v>
      </c>
      <c r="C3" s="69">
        <v>100101003</v>
      </c>
      <c r="D3" s="46" t="s">
        <v>281</v>
      </c>
      <c r="E3" s="70">
        <v>61.8</v>
      </c>
      <c r="F3" s="70">
        <v>55.6</v>
      </c>
      <c r="G3" s="70">
        <v>50</v>
      </c>
    </row>
    <row r="4" spans="1:7" ht="30" customHeight="1" x14ac:dyDescent="0.2">
      <c r="A4" s="71"/>
      <c r="B4" s="21" t="s">
        <v>282</v>
      </c>
      <c r="C4" s="69">
        <v>100101005</v>
      </c>
      <c r="D4" s="46" t="s">
        <v>283</v>
      </c>
      <c r="E4" s="70">
        <v>70.3</v>
      </c>
      <c r="F4" s="70">
        <v>63.3</v>
      </c>
      <c r="G4" s="70">
        <v>57</v>
      </c>
    </row>
    <row r="5" spans="1:7" ht="30" customHeight="1" x14ac:dyDescent="0.2">
      <c r="A5" s="71"/>
      <c r="B5" s="21" t="s">
        <v>284</v>
      </c>
      <c r="C5" s="69">
        <v>100101007</v>
      </c>
      <c r="D5" s="46" t="s">
        <v>285</v>
      </c>
      <c r="E5" s="70">
        <v>73.400000000000006</v>
      </c>
      <c r="F5" s="70">
        <v>66.099999999999994</v>
      </c>
      <c r="G5" s="70">
        <v>59.5</v>
      </c>
    </row>
    <row r="6" spans="1:7" ht="30" customHeight="1" x14ac:dyDescent="0.2">
      <c r="A6" s="71"/>
      <c r="B6" s="21" t="s">
        <v>286</v>
      </c>
      <c r="C6" s="69">
        <v>100101002</v>
      </c>
      <c r="D6" s="46" t="s">
        <v>287</v>
      </c>
      <c r="E6" s="70">
        <v>64.2</v>
      </c>
      <c r="F6" s="70">
        <v>57.8</v>
      </c>
      <c r="G6" s="70">
        <v>52</v>
      </c>
    </row>
    <row r="7" spans="1:7" ht="30" customHeight="1" x14ac:dyDescent="0.2">
      <c r="A7" s="71"/>
      <c r="B7" s="21" t="s">
        <v>288</v>
      </c>
      <c r="C7" s="69">
        <v>100101004</v>
      </c>
      <c r="D7" s="46" t="s">
        <v>289</v>
      </c>
      <c r="E7" s="70">
        <v>72.900000000000006</v>
      </c>
      <c r="F7" s="70">
        <v>65.599999999999994</v>
      </c>
      <c r="G7" s="70">
        <v>59</v>
      </c>
    </row>
    <row r="8" spans="1:7" ht="30" customHeight="1" x14ac:dyDescent="0.2">
      <c r="A8" s="71"/>
      <c r="B8" s="21" t="s">
        <v>290</v>
      </c>
      <c r="C8" s="69">
        <v>100101006</v>
      </c>
      <c r="D8" s="46" t="s">
        <v>291</v>
      </c>
      <c r="E8" s="70">
        <v>75.900000000000006</v>
      </c>
      <c r="F8" s="70">
        <v>68.3</v>
      </c>
      <c r="G8" s="70">
        <v>61.5</v>
      </c>
    </row>
    <row r="9" spans="1:7" x14ac:dyDescent="0.2">
      <c r="A9" s="71"/>
      <c r="B9" s="330" t="s">
        <v>292</v>
      </c>
      <c r="C9" s="331"/>
      <c r="D9" s="232"/>
      <c r="E9" s="232"/>
      <c r="F9" s="232"/>
      <c r="G9" s="332"/>
    </row>
    <row r="10" spans="1:7" ht="30" customHeight="1" x14ac:dyDescent="0.2">
      <c r="A10" s="71"/>
      <c r="B10" s="21" t="s">
        <v>293</v>
      </c>
      <c r="C10" s="69">
        <v>100101009</v>
      </c>
      <c r="D10" s="46" t="s">
        <v>294</v>
      </c>
      <c r="E10" s="70">
        <v>84</v>
      </c>
      <c r="F10" s="70">
        <v>75.599999999999994</v>
      </c>
      <c r="G10" s="370">
        <v>68</v>
      </c>
    </row>
    <row r="11" spans="1:7" ht="30" customHeight="1" x14ac:dyDescent="0.2">
      <c r="A11" s="71"/>
      <c r="B11" s="21" t="s">
        <v>295</v>
      </c>
      <c r="C11" s="69">
        <v>100101011</v>
      </c>
      <c r="D11" s="46" t="s">
        <v>296</v>
      </c>
      <c r="E11" s="70">
        <v>95.1</v>
      </c>
      <c r="F11" s="70">
        <v>85.6</v>
      </c>
      <c r="G11" s="371">
        <v>77</v>
      </c>
    </row>
    <row r="12" spans="1:7" ht="30" customHeight="1" x14ac:dyDescent="0.2">
      <c r="A12" s="71"/>
      <c r="B12" s="21" t="s">
        <v>297</v>
      </c>
      <c r="C12" s="69">
        <v>100101008</v>
      </c>
      <c r="D12" s="46" t="s">
        <v>298</v>
      </c>
      <c r="E12" s="70">
        <v>86.4</v>
      </c>
      <c r="F12" s="70">
        <v>77.8</v>
      </c>
      <c r="G12" s="372">
        <v>70</v>
      </c>
    </row>
    <row r="13" spans="1:7" ht="30" customHeight="1" x14ac:dyDescent="0.2">
      <c r="A13" s="71"/>
      <c r="B13" s="21" t="s">
        <v>299</v>
      </c>
      <c r="C13" s="69">
        <v>100101010</v>
      </c>
      <c r="D13" s="46" t="s">
        <v>296</v>
      </c>
      <c r="E13" s="70">
        <v>97.6</v>
      </c>
      <c r="F13" s="70">
        <v>87.8</v>
      </c>
      <c r="G13" s="351">
        <v>79</v>
      </c>
    </row>
    <row r="14" spans="1:7" s="658" customFormat="1" ht="16" x14ac:dyDescent="0.2">
      <c r="A14" s="67" t="s">
        <v>188</v>
      </c>
      <c r="B14" s="655"/>
      <c r="C14" s="655"/>
      <c r="D14" s="656"/>
      <c r="E14" s="657"/>
      <c r="F14" s="657"/>
      <c r="G14" s="657"/>
    </row>
    <row r="15" spans="1:7" ht="36" x14ac:dyDescent="0.2">
      <c r="A15" s="651" t="s">
        <v>300</v>
      </c>
      <c r="B15" s="652" t="s">
        <v>137</v>
      </c>
      <c r="C15" s="652" t="s">
        <v>138</v>
      </c>
      <c r="D15" s="653" t="s">
        <v>155</v>
      </c>
      <c r="E15" s="654">
        <v>0.15</v>
      </c>
      <c r="F15" s="654">
        <v>0.1</v>
      </c>
      <c r="G15" s="654">
        <v>0.05</v>
      </c>
    </row>
    <row r="16" spans="1:7" ht="24" customHeight="1" x14ac:dyDescent="0.2">
      <c r="A16" s="645"/>
      <c r="B16" s="633" t="s">
        <v>301</v>
      </c>
      <c r="C16" s="634" t="s">
        <v>302</v>
      </c>
      <c r="D16" s="628" t="s">
        <v>303</v>
      </c>
      <c r="E16" s="370">
        <v>35.799999999999997</v>
      </c>
      <c r="F16" s="370">
        <v>32.200000000000003</v>
      </c>
      <c r="G16" s="646">
        <v>29</v>
      </c>
    </row>
    <row r="17" spans="1:7" ht="16" x14ac:dyDescent="0.2">
      <c r="A17" s="1336" t="s">
        <v>188</v>
      </c>
      <c r="B17" s="1336"/>
      <c r="C17" s="649"/>
      <c r="D17" s="649"/>
      <c r="E17" s="649"/>
      <c r="F17" s="649"/>
      <c r="G17" s="649"/>
    </row>
    <row r="18" spans="1:7" ht="16" x14ac:dyDescent="0.2">
      <c r="A18" s="1337"/>
      <c r="B18" s="1337"/>
      <c r="C18" s="649"/>
      <c r="D18" s="649"/>
      <c r="E18" s="649"/>
      <c r="F18" s="649"/>
      <c r="G18" s="649"/>
    </row>
    <row r="19" spans="1:7" s="658" customFormat="1" ht="16" x14ac:dyDescent="0.2">
      <c r="A19" s="67" t="s">
        <v>276</v>
      </c>
      <c r="B19" s="655"/>
      <c r="C19" s="655"/>
      <c r="D19" s="656"/>
      <c r="E19" s="657"/>
      <c r="F19" s="657"/>
      <c r="G19" s="657"/>
    </row>
    <row r="20" spans="1:7" x14ac:dyDescent="0.2">
      <c r="A20" s="333"/>
      <c r="B20" s="333"/>
      <c r="C20" s="333"/>
      <c r="E20" s="363"/>
      <c r="F20" s="363"/>
      <c r="G20" s="363"/>
    </row>
    <row r="21" spans="1:7" x14ac:dyDescent="0.2">
      <c r="E21" s="363"/>
      <c r="F21" s="363"/>
    </row>
    <row r="22" spans="1:7" x14ac:dyDescent="0.2">
      <c r="E22" s="374"/>
      <c r="F22" s="374"/>
    </row>
    <row r="25" spans="1:7" x14ac:dyDescent="0.2">
      <c r="D25" s="375"/>
      <c r="E25" s="376"/>
      <c r="F25" s="376"/>
      <c r="G25" s="376"/>
    </row>
    <row r="26" spans="1:7" x14ac:dyDescent="0.2">
      <c r="D26" s="375"/>
      <c r="E26" s="363"/>
      <c r="F26" s="363"/>
      <c r="G26" s="363"/>
    </row>
    <row r="27" spans="1:7" x14ac:dyDescent="0.2">
      <c r="D27" s="375"/>
      <c r="E27" s="363"/>
      <c r="F27" s="363"/>
      <c r="G27" s="363"/>
    </row>
    <row r="28" spans="1:7" x14ac:dyDescent="0.2">
      <c r="D28" s="375"/>
      <c r="E28" s="363"/>
      <c r="F28" s="363"/>
    </row>
    <row r="29" spans="1:7" x14ac:dyDescent="0.2">
      <c r="D29" s="375"/>
      <c r="E29" s="363"/>
      <c r="F29" s="363"/>
    </row>
    <row r="30" spans="1:7" x14ac:dyDescent="0.2">
      <c r="D30" s="375"/>
      <c r="E30" s="374"/>
      <c r="F30" s="374"/>
    </row>
    <row r="31" spans="1:7" x14ac:dyDescent="0.2">
      <c r="D31" s="375"/>
    </row>
    <row r="32" spans="1:7" x14ac:dyDescent="0.2">
      <c r="D32" s="375"/>
      <c r="E32" s="376"/>
      <c r="F32" s="376"/>
      <c r="G32" s="376"/>
    </row>
    <row r="33" spans="4:7" x14ac:dyDescent="0.2">
      <c r="E33" s="363"/>
      <c r="F33" s="363"/>
      <c r="G33" s="363"/>
    </row>
    <row r="34" spans="4:7" x14ac:dyDescent="0.2">
      <c r="E34" s="363"/>
      <c r="F34" s="363"/>
      <c r="G34" s="363"/>
    </row>
    <row r="35" spans="4:7" x14ac:dyDescent="0.2">
      <c r="E35" s="363"/>
      <c r="F35" s="363"/>
    </row>
    <row r="36" spans="4:7" x14ac:dyDescent="0.2">
      <c r="E36" s="363"/>
      <c r="F36" s="363"/>
    </row>
    <row r="37" spans="4:7" x14ac:dyDescent="0.2">
      <c r="E37" s="374"/>
      <c r="F37" s="374"/>
    </row>
    <row r="39" spans="4:7" x14ac:dyDescent="0.2">
      <c r="D39" s="375"/>
      <c r="E39" s="376"/>
      <c r="F39" s="376"/>
      <c r="G39" s="376"/>
    </row>
    <row r="40" spans="4:7" x14ac:dyDescent="0.2">
      <c r="E40" s="363"/>
      <c r="F40" s="363"/>
      <c r="G40" s="363"/>
    </row>
    <row r="41" spans="4:7" x14ac:dyDescent="0.2">
      <c r="E41" s="363"/>
      <c r="F41" s="363"/>
      <c r="G41" s="363"/>
    </row>
    <row r="42" spans="4:7" x14ac:dyDescent="0.2">
      <c r="E42" s="363"/>
      <c r="F42" s="363"/>
    </row>
    <row r="43" spans="4:7" x14ac:dyDescent="0.2">
      <c r="E43" s="363"/>
      <c r="F43" s="363"/>
    </row>
    <row r="44" spans="4:7" x14ac:dyDescent="0.2">
      <c r="E44" s="374"/>
      <c r="F44" s="374"/>
    </row>
    <row r="46" spans="4:7" ht="14" x14ac:dyDescent="0.15">
      <c r="D46" s="375"/>
      <c r="E46" s="373"/>
      <c r="F46" s="373"/>
      <c r="G46" s="373"/>
    </row>
    <row r="47" spans="4:7" x14ac:dyDescent="0.2">
      <c r="E47" s="377"/>
      <c r="F47" s="378"/>
      <c r="G47" s="377"/>
    </row>
    <row r="48" spans="4:7" x14ac:dyDescent="0.2">
      <c r="E48" s="363"/>
      <c r="F48" s="363"/>
      <c r="G48" s="363"/>
    </row>
    <row r="49" spans="5:6" x14ac:dyDescent="0.2">
      <c r="E49" s="363"/>
      <c r="F49" s="363"/>
    </row>
    <row r="50" spans="5:6" x14ac:dyDescent="0.2">
      <c r="E50" s="363"/>
      <c r="F50" s="363"/>
    </row>
    <row r="51" spans="5:6" x14ac:dyDescent="0.2">
      <c r="E51" s="374"/>
      <c r="F51" s="374"/>
    </row>
  </sheetData>
  <mergeCells count="2">
    <mergeCell ref="A17:B17"/>
    <mergeCell ref="A18:B18"/>
  </mergeCells>
  <hyperlinks>
    <hyperlink ref="A19" location="Index!A1" display="Return to Index" xr:uid="{101ABFF8-1BA8-F84B-B234-EDB5F65D414E}"/>
    <hyperlink ref="A14" r:id="rId1" xr:uid="{BEBE11FF-1C71-4DF2-9CCE-53DD834BD83F}"/>
    <hyperlink ref="A17" r:id="rId2" display="https://beghelliusa.com/products/wg-series-wireguards/" xr:uid="{617010D6-1287-C044-8AB8-4432B2E7C96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0E37-6573-4E4B-A874-4AC7BC6CE0F0}">
  <sheetPr>
    <tabColor rgb="FF00B0F0"/>
  </sheetPr>
  <dimension ref="A1:Q120"/>
  <sheetViews>
    <sheetView topLeftCell="A98" zoomScale="189" workbookViewId="0">
      <selection activeCell="C104" sqref="C104:C106"/>
    </sheetView>
  </sheetViews>
  <sheetFormatPr baseColWidth="10" defaultColWidth="11" defaultRowHeight="16" x14ac:dyDescent="0.2"/>
  <cols>
    <col min="1" max="1" width="14" style="43" customWidth="1"/>
    <col min="2" max="2" width="25.1640625" style="43" customWidth="1"/>
    <col min="3" max="3" width="11" style="43" customWidth="1"/>
    <col min="4" max="4" width="46.33203125" style="43" customWidth="1"/>
    <col min="5" max="16384" width="11" style="43"/>
  </cols>
  <sheetData>
    <row r="1" spans="1:7" ht="31" customHeight="1" x14ac:dyDescent="0.2">
      <c r="A1" s="436" t="s">
        <v>2680</v>
      </c>
      <c r="B1" s="436"/>
      <c r="C1" s="436"/>
      <c r="D1" s="436"/>
      <c r="E1" s="436"/>
      <c r="F1" s="436"/>
      <c r="G1" s="436"/>
    </row>
    <row r="2" spans="1:7" x14ac:dyDescent="0.2">
      <c r="A2" s="411" t="s">
        <v>2681</v>
      </c>
      <c r="B2" s="388" t="s">
        <v>2682</v>
      </c>
      <c r="C2" s="388" t="s">
        <v>138</v>
      </c>
      <c r="D2" s="422" t="s">
        <v>155</v>
      </c>
      <c r="E2" s="383">
        <v>0.15</v>
      </c>
      <c r="F2" s="383">
        <v>0.1</v>
      </c>
      <c r="G2" s="383">
        <v>0.05</v>
      </c>
    </row>
    <row r="3" spans="1:7" ht="24" customHeight="1" x14ac:dyDescent="0.2">
      <c r="A3" s="64"/>
      <c r="B3" s="280" t="s">
        <v>2683</v>
      </c>
      <c r="C3" s="298">
        <v>100101033</v>
      </c>
      <c r="D3" s="299" t="s">
        <v>2684</v>
      </c>
      <c r="E3" s="300">
        <v>122.9</v>
      </c>
      <c r="F3" s="300">
        <v>110.60000000000001</v>
      </c>
      <c r="G3" s="300">
        <v>99.5</v>
      </c>
    </row>
    <row r="4" spans="1:7" ht="24" customHeight="1" x14ac:dyDescent="0.2">
      <c r="A4" s="71"/>
      <c r="B4" s="273" t="s">
        <v>2685</v>
      </c>
      <c r="C4" s="274">
        <v>100101035</v>
      </c>
      <c r="D4" s="275" t="s">
        <v>2686</v>
      </c>
      <c r="E4" s="300">
        <v>125.30000000000001</v>
      </c>
      <c r="F4" s="300">
        <v>112.80000000000001</v>
      </c>
      <c r="G4" s="276">
        <v>101.5</v>
      </c>
    </row>
    <row r="5" spans="1:7" ht="36" customHeight="1" x14ac:dyDescent="0.2">
      <c r="A5" s="71"/>
      <c r="B5" s="273" t="s">
        <v>2687</v>
      </c>
      <c r="C5" s="274">
        <v>100101034</v>
      </c>
      <c r="D5" s="275" t="s">
        <v>2688</v>
      </c>
      <c r="E5" s="300">
        <v>142</v>
      </c>
      <c r="F5" s="300">
        <v>127.80000000000001</v>
      </c>
      <c r="G5" s="277">
        <v>115</v>
      </c>
    </row>
    <row r="6" spans="1:7" ht="24" customHeight="1" x14ac:dyDescent="0.2">
      <c r="A6" s="71"/>
      <c r="B6" s="278" t="s">
        <v>2689</v>
      </c>
      <c r="C6" s="274">
        <v>100101036</v>
      </c>
      <c r="D6" s="275" t="s">
        <v>2690</v>
      </c>
      <c r="E6" s="300">
        <v>144.4</v>
      </c>
      <c r="F6" s="300">
        <v>130</v>
      </c>
      <c r="G6" s="279">
        <v>117</v>
      </c>
    </row>
    <row r="7" spans="1:7" ht="24" customHeight="1" x14ac:dyDescent="0.2">
      <c r="A7" s="44"/>
      <c r="B7" s="33" t="s">
        <v>2691</v>
      </c>
      <c r="C7" s="33" t="s">
        <v>138</v>
      </c>
      <c r="D7" s="82" t="s">
        <v>238</v>
      </c>
      <c r="E7" s="34">
        <v>0.15</v>
      </c>
      <c r="F7" s="34">
        <v>0.1</v>
      </c>
      <c r="G7" s="34">
        <v>0.05</v>
      </c>
    </row>
    <row r="8" spans="1:7" ht="24" customHeight="1" x14ac:dyDescent="0.2">
      <c r="A8" s="44"/>
      <c r="B8" s="280" t="s">
        <v>2692</v>
      </c>
      <c r="C8" s="281"/>
      <c r="D8" s="275" t="s">
        <v>2693</v>
      </c>
      <c r="E8" s="300">
        <v>150</v>
      </c>
      <c r="F8" s="300">
        <v>135</v>
      </c>
      <c r="G8" s="995">
        <f>22+G3</f>
        <v>121.5</v>
      </c>
    </row>
    <row r="9" spans="1:7" ht="24" customHeight="1" x14ac:dyDescent="0.2">
      <c r="A9" s="44"/>
      <c r="B9" s="273" t="s">
        <v>2694</v>
      </c>
      <c r="C9" s="281"/>
      <c r="D9" s="275" t="s">
        <v>2695</v>
      </c>
      <c r="E9" s="300">
        <v>152.4</v>
      </c>
      <c r="F9" s="300">
        <v>137.20000000000002</v>
      </c>
      <c r="G9" s="622">
        <f t="shared" ref="G9:G11" si="0">22+G4</f>
        <v>123.5</v>
      </c>
    </row>
    <row r="10" spans="1:7" ht="36" customHeight="1" x14ac:dyDescent="0.2">
      <c r="A10" s="44"/>
      <c r="B10" s="273" t="s">
        <v>2696</v>
      </c>
      <c r="C10" s="281"/>
      <c r="D10" s="275" t="s">
        <v>2697</v>
      </c>
      <c r="E10" s="300">
        <v>169.10000000000002</v>
      </c>
      <c r="F10" s="300">
        <v>152.20000000000002</v>
      </c>
      <c r="G10" s="622">
        <f t="shared" si="0"/>
        <v>137</v>
      </c>
    </row>
    <row r="11" spans="1:7" ht="24" customHeight="1" x14ac:dyDescent="0.2">
      <c r="A11" s="44"/>
      <c r="B11" s="273" t="s">
        <v>2698</v>
      </c>
      <c r="C11" s="281"/>
      <c r="D11" s="275" t="s">
        <v>2699</v>
      </c>
      <c r="E11" s="300">
        <v>171.60000000000002</v>
      </c>
      <c r="F11" s="300">
        <v>154.4</v>
      </c>
      <c r="G11" s="622">
        <f t="shared" si="0"/>
        <v>139</v>
      </c>
    </row>
    <row r="12" spans="1:7" x14ac:dyDescent="0.2">
      <c r="A12" s="71"/>
      <c r="B12" s="58" t="s">
        <v>2700</v>
      </c>
      <c r="C12" s="33" t="s">
        <v>135</v>
      </c>
      <c r="D12" s="988" t="s">
        <v>238</v>
      </c>
      <c r="E12" s="989" t="s">
        <v>135</v>
      </c>
      <c r="F12" s="990" t="s">
        <v>156</v>
      </c>
      <c r="G12" s="996" t="s">
        <v>135</v>
      </c>
    </row>
    <row r="13" spans="1:7" x14ac:dyDescent="0.2">
      <c r="A13" s="71"/>
      <c r="B13" s="280" t="s">
        <v>1347</v>
      </c>
      <c r="C13" s="28"/>
      <c r="D13" s="394" t="s">
        <v>2701</v>
      </c>
      <c r="E13" s="991"/>
      <c r="F13" s="395">
        <v>25</v>
      </c>
      <c r="G13" s="623"/>
    </row>
    <row r="14" spans="1:7" x14ac:dyDescent="0.2">
      <c r="A14" s="71"/>
      <c r="B14" s="273" t="s">
        <v>1347</v>
      </c>
      <c r="C14" s="28"/>
      <c r="D14" s="85" t="s">
        <v>2702</v>
      </c>
      <c r="E14" s="991"/>
      <c r="F14" s="395">
        <v>27</v>
      </c>
      <c r="G14" s="623"/>
    </row>
    <row r="15" spans="1:7" ht="21" customHeight="1" x14ac:dyDescent="0.2">
      <c r="A15" s="326" t="s">
        <v>188</v>
      </c>
      <c r="B15" s="399"/>
      <c r="C15" s="399"/>
      <c r="D15" s="399"/>
      <c r="E15" s="399"/>
      <c r="F15" s="399"/>
      <c r="G15" s="399"/>
    </row>
    <row r="16" spans="1:7" ht="17" x14ac:dyDescent="0.2">
      <c r="A16" s="288" t="s">
        <v>2703</v>
      </c>
      <c r="B16" s="289" t="s">
        <v>137</v>
      </c>
      <c r="C16" s="289" t="s">
        <v>138</v>
      </c>
      <c r="D16" s="459" t="s">
        <v>2704</v>
      </c>
      <c r="E16" s="290">
        <v>0.15</v>
      </c>
      <c r="F16" s="290">
        <v>0.1</v>
      </c>
      <c r="G16" s="291">
        <v>0.05</v>
      </c>
    </row>
    <row r="17" spans="1:7" ht="24" x14ac:dyDescent="0.2">
      <c r="A17" s="64"/>
      <c r="B17" s="296" t="s">
        <v>2705</v>
      </c>
      <c r="C17" s="305">
        <v>100101197</v>
      </c>
      <c r="D17" s="294" t="s">
        <v>2706</v>
      </c>
      <c r="E17" s="300">
        <v>63.6</v>
      </c>
      <c r="F17" s="300">
        <v>57.2</v>
      </c>
      <c r="G17" s="297">
        <v>51.5</v>
      </c>
    </row>
    <row r="18" spans="1:7" ht="24" x14ac:dyDescent="0.2">
      <c r="A18" s="71"/>
      <c r="B18" s="282" t="s">
        <v>2707</v>
      </c>
      <c r="C18" s="305">
        <v>100101198</v>
      </c>
      <c r="D18" s="284" t="s">
        <v>2708</v>
      </c>
      <c r="E18" s="300">
        <v>63.6</v>
      </c>
      <c r="F18" s="300">
        <v>57.2</v>
      </c>
      <c r="G18" s="279">
        <v>51.5</v>
      </c>
    </row>
    <row r="19" spans="1:7" ht="24" x14ac:dyDescent="0.2">
      <c r="A19" s="71"/>
      <c r="B19" s="282" t="s">
        <v>2709</v>
      </c>
      <c r="C19" s="305">
        <v>100101199</v>
      </c>
      <c r="D19" s="284" t="s">
        <v>2710</v>
      </c>
      <c r="E19" s="300">
        <v>81.400000000000006</v>
      </c>
      <c r="F19" s="300">
        <v>73.3</v>
      </c>
      <c r="G19" s="279">
        <v>66</v>
      </c>
    </row>
    <row r="20" spans="1:7" ht="24" x14ac:dyDescent="0.2">
      <c r="A20" s="71"/>
      <c r="B20" s="282" t="s">
        <v>2711</v>
      </c>
      <c r="C20" s="305">
        <v>100101200</v>
      </c>
      <c r="D20" s="284" t="s">
        <v>2712</v>
      </c>
      <c r="E20" s="300">
        <v>81.400000000000006</v>
      </c>
      <c r="F20" s="300">
        <v>73.3</v>
      </c>
      <c r="G20" s="279">
        <v>66</v>
      </c>
    </row>
    <row r="21" spans="1:7" ht="24" x14ac:dyDescent="0.2">
      <c r="A21" s="71"/>
      <c r="B21" s="282" t="s">
        <v>2713</v>
      </c>
      <c r="C21" s="305">
        <v>100101201</v>
      </c>
      <c r="D21" s="284" t="s">
        <v>2714</v>
      </c>
      <c r="E21" s="300">
        <v>91.300000000000011</v>
      </c>
      <c r="F21" s="300">
        <v>82.2</v>
      </c>
      <c r="G21" s="279">
        <v>74</v>
      </c>
    </row>
    <row r="22" spans="1:7" ht="24" x14ac:dyDescent="0.2">
      <c r="A22" s="71"/>
      <c r="B22" s="282" t="s">
        <v>2715</v>
      </c>
      <c r="C22" s="305">
        <v>100101202</v>
      </c>
      <c r="D22" s="284" t="s">
        <v>2716</v>
      </c>
      <c r="E22" s="300">
        <v>91.300000000000011</v>
      </c>
      <c r="F22" s="300">
        <v>82.2</v>
      </c>
      <c r="G22" s="279">
        <v>74</v>
      </c>
    </row>
    <row r="23" spans="1:7" x14ac:dyDescent="0.2">
      <c r="A23" s="64"/>
      <c r="B23" s="1201" t="s">
        <v>178</v>
      </c>
      <c r="C23" s="1202" t="s">
        <v>138</v>
      </c>
      <c r="D23" s="1203" t="s">
        <v>155</v>
      </c>
      <c r="E23" s="406">
        <v>0.15</v>
      </c>
      <c r="F23" s="407">
        <v>0.1</v>
      </c>
      <c r="G23" s="408">
        <v>0.05</v>
      </c>
    </row>
    <row r="24" spans="1:7" ht="33.75" customHeight="1" x14ac:dyDescent="0.2">
      <c r="A24" s="64"/>
      <c r="B24" s="47" t="str">
        <f>[1]Accessories!B298</f>
        <v>WG 3DX16.5LX14W WHT</v>
      </c>
      <c r="C24" s="48" t="str">
        <f>[1]Accessories!C298</f>
        <v>300400012-001</v>
      </c>
      <c r="D24" s="45" t="str">
        <f>[1]Accessories!D298</f>
        <v>wireguard, 3"D X 16.5"L X 14"W, white (FRMC wall, STX wall, QR wall, CRVC recessed wall, LC1 wall, NYCSTX wall, NYCEST wall, PXA wall, PX wall, ATXRE wall)</v>
      </c>
      <c r="E24" s="300">
        <v>56.800000000000004</v>
      </c>
      <c r="F24" s="300">
        <v>51.1</v>
      </c>
      <c r="G24" s="279">
        <f>[1]Accessories!G298</f>
        <v>46</v>
      </c>
    </row>
    <row r="25" spans="1:7" ht="21" customHeight="1" x14ac:dyDescent="0.2">
      <c r="A25" s="326" t="s">
        <v>188</v>
      </c>
      <c r="B25" s="200"/>
      <c r="C25" s="200"/>
      <c r="D25" s="200"/>
      <c r="E25" s="200"/>
      <c r="F25" s="399"/>
      <c r="G25" s="399"/>
    </row>
    <row r="26" spans="1:7" x14ac:dyDescent="0.2">
      <c r="A26" s="288" t="s">
        <v>2717</v>
      </c>
      <c r="B26" s="289" t="s">
        <v>137</v>
      </c>
      <c r="C26" s="289" t="s">
        <v>138</v>
      </c>
      <c r="D26" s="459" t="s">
        <v>238</v>
      </c>
      <c r="E26" s="290">
        <v>0.15</v>
      </c>
      <c r="F26" s="290">
        <v>0.1</v>
      </c>
      <c r="G26" s="291">
        <v>0.05</v>
      </c>
    </row>
    <row r="27" spans="1:7" ht="20.25" customHeight="1" x14ac:dyDescent="0.2">
      <c r="A27" s="71"/>
      <c r="B27" s="292" t="s">
        <v>2718</v>
      </c>
      <c r="C27" s="293"/>
      <c r="D27" s="294" t="s">
        <v>2719</v>
      </c>
      <c r="E27" s="300">
        <v>106.2</v>
      </c>
      <c r="F27" s="300">
        <v>95.600000000000009</v>
      </c>
      <c r="G27" s="295">
        <v>86</v>
      </c>
    </row>
    <row r="28" spans="1:7" ht="20.25" customHeight="1" x14ac:dyDescent="0.2">
      <c r="A28" s="71"/>
      <c r="B28" s="285" t="s">
        <v>2720</v>
      </c>
      <c r="C28" s="283"/>
      <c r="D28" s="284" t="s">
        <v>2721</v>
      </c>
      <c r="E28" s="300">
        <v>123.10000000000001</v>
      </c>
      <c r="F28" s="300">
        <v>110.80000000000001</v>
      </c>
      <c r="G28" s="286">
        <v>99.75</v>
      </c>
    </row>
    <row r="29" spans="1:7" ht="20.25" customHeight="1" x14ac:dyDescent="0.2">
      <c r="A29" s="71"/>
      <c r="B29" s="285" t="s">
        <v>2722</v>
      </c>
      <c r="C29" s="283"/>
      <c r="D29" s="284" t="s">
        <v>2723</v>
      </c>
      <c r="E29" s="300">
        <v>135.80000000000001</v>
      </c>
      <c r="F29" s="300">
        <v>122.2</v>
      </c>
      <c r="G29" s="286">
        <v>110</v>
      </c>
    </row>
    <row r="30" spans="1:7" ht="20.25" customHeight="1" x14ac:dyDescent="0.2">
      <c r="A30" s="71"/>
      <c r="B30" s="285" t="s">
        <v>2724</v>
      </c>
      <c r="C30" s="283"/>
      <c r="D30" s="284" t="s">
        <v>2725</v>
      </c>
      <c r="E30" s="300">
        <v>111.80000000000001</v>
      </c>
      <c r="F30" s="300">
        <v>100.60000000000001</v>
      </c>
      <c r="G30" s="286">
        <v>90.5</v>
      </c>
    </row>
    <row r="31" spans="1:7" ht="20.25" customHeight="1" x14ac:dyDescent="0.2">
      <c r="A31" s="71"/>
      <c r="B31" s="285" t="s">
        <v>2726</v>
      </c>
      <c r="C31" s="287"/>
      <c r="D31" s="284" t="s">
        <v>2727</v>
      </c>
      <c r="E31" s="300">
        <v>128.70000000000002</v>
      </c>
      <c r="F31" s="300">
        <v>115.80000000000001</v>
      </c>
      <c r="G31" s="286">
        <v>104.25</v>
      </c>
    </row>
    <row r="32" spans="1:7" ht="20.25" customHeight="1" x14ac:dyDescent="0.2">
      <c r="A32" s="71"/>
      <c r="B32" s="285" t="s">
        <v>2728</v>
      </c>
      <c r="C32" s="287"/>
      <c r="D32" s="284" t="s">
        <v>2729</v>
      </c>
      <c r="E32" s="300">
        <v>141.30000000000001</v>
      </c>
      <c r="F32" s="300">
        <v>127.2</v>
      </c>
      <c r="G32" s="286">
        <v>114.5</v>
      </c>
    </row>
    <row r="33" spans="1:7" x14ac:dyDescent="0.2">
      <c r="A33" s="71"/>
      <c r="B33" s="58" t="s">
        <v>2730</v>
      </c>
      <c r="C33" s="33"/>
      <c r="D33" s="59"/>
      <c r="E33" s="989" t="s">
        <v>135</v>
      </c>
      <c r="F33" s="990" t="s">
        <v>156</v>
      </c>
      <c r="G33" s="1205" t="s">
        <v>135</v>
      </c>
    </row>
    <row r="34" spans="1:7" x14ac:dyDescent="0.2">
      <c r="A34" s="71"/>
      <c r="B34" s="285" t="s">
        <v>2731</v>
      </c>
      <c r="C34" s="287"/>
      <c r="D34" s="284" t="s">
        <v>2732</v>
      </c>
      <c r="E34" s="1394">
        <v>0</v>
      </c>
      <c r="F34" s="1395"/>
      <c r="G34" s="1396"/>
    </row>
    <row r="35" spans="1:7" x14ac:dyDescent="0.2">
      <c r="A35" s="71"/>
      <c r="B35" s="285" t="s">
        <v>2733</v>
      </c>
      <c r="C35" s="287"/>
      <c r="D35" s="284" t="s">
        <v>2734</v>
      </c>
      <c r="E35" s="1394">
        <v>0</v>
      </c>
      <c r="F35" s="1395"/>
      <c r="G35" s="1396"/>
    </row>
    <row r="36" spans="1:7" x14ac:dyDescent="0.2">
      <c r="A36" s="71"/>
      <c r="B36" s="285" t="s">
        <v>165</v>
      </c>
      <c r="C36" s="287"/>
      <c r="D36" s="284" t="s">
        <v>2735</v>
      </c>
      <c r="E36" s="1394">
        <v>0</v>
      </c>
      <c r="F36" s="1395"/>
      <c r="G36" s="1396"/>
    </row>
    <row r="37" spans="1:7" x14ac:dyDescent="0.2">
      <c r="A37" s="71"/>
      <c r="B37" s="58" t="s">
        <v>2736</v>
      </c>
      <c r="C37" s="33"/>
      <c r="D37" s="59"/>
      <c r="E37" s="989" t="s">
        <v>135</v>
      </c>
      <c r="F37" s="990" t="s">
        <v>156</v>
      </c>
      <c r="G37" s="1205" t="s">
        <v>135</v>
      </c>
    </row>
    <row r="38" spans="1:7" x14ac:dyDescent="0.2">
      <c r="A38" s="71"/>
      <c r="B38" s="285" t="s">
        <v>2731</v>
      </c>
      <c r="C38" s="287"/>
      <c r="D38" s="284" t="s">
        <v>2737</v>
      </c>
      <c r="E38" s="1394">
        <v>0</v>
      </c>
      <c r="F38" s="1395"/>
      <c r="G38" s="1396"/>
    </row>
    <row r="39" spans="1:7" x14ac:dyDescent="0.2">
      <c r="A39" s="71"/>
      <c r="B39" s="285" t="s">
        <v>2733</v>
      </c>
      <c r="C39" s="287"/>
      <c r="D39" s="671" t="s">
        <v>2738</v>
      </c>
      <c r="E39" s="1394">
        <v>0</v>
      </c>
      <c r="F39" s="1395"/>
      <c r="G39" s="1396"/>
    </row>
    <row r="40" spans="1:7" x14ac:dyDescent="0.2">
      <c r="A40" s="71"/>
      <c r="B40" s="285" t="s">
        <v>165</v>
      </c>
      <c r="C40" s="287"/>
      <c r="D40" s="671" t="s">
        <v>2739</v>
      </c>
      <c r="E40" s="1394">
        <v>0</v>
      </c>
      <c r="F40" s="1395"/>
      <c r="G40" s="1396"/>
    </row>
    <row r="41" spans="1:7" x14ac:dyDescent="0.2">
      <c r="A41" s="71"/>
      <c r="B41" s="58" t="s">
        <v>2740</v>
      </c>
      <c r="C41" s="33"/>
      <c r="D41" s="59"/>
      <c r="E41" s="989" t="s">
        <v>135</v>
      </c>
      <c r="F41" s="990" t="s">
        <v>156</v>
      </c>
      <c r="G41" s="1205" t="s">
        <v>135</v>
      </c>
    </row>
    <row r="42" spans="1:7" x14ac:dyDescent="0.2">
      <c r="A42" s="71"/>
      <c r="B42" s="285" t="s">
        <v>161</v>
      </c>
      <c r="C42" s="287"/>
      <c r="D42" s="671" t="s">
        <v>2741</v>
      </c>
      <c r="E42" s="991"/>
      <c r="F42" s="395">
        <v>23</v>
      </c>
      <c r="G42" s="1204"/>
    </row>
    <row r="43" spans="1:7" ht="21" customHeight="1" x14ac:dyDescent="0.2">
      <c r="A43" s="326" t="s">
        <v>188</v>
      </c>
      <c r="B43" s="200"/>
      <c r="C43" s="200"/>
      <c r="D43" s="200"/>
      <c r="E43" s="200"/>
      <c r="F43" s="399"/>
      <c r="G43" s="399"/>
    </row>
    <row r="44" spans="1:7" x14ac:dyDescent="0.2">
      <c r="A44" s="288" t="s">
        <v>2742</v>
      </c>
      <c r="B44" s="289" t="s">
        <v>137</v>
      </c>
      <c r="C44" s="289" t="s">
        <v>138</v>
      </c>
      <c r="D44" s="459" t="s">
        <v>2743</v>
      </c>
      <c r="E44" s="290">
        <v>0.15</v>
      </c>
      <c r="F44" s="290">
        <v>0.1</v>
      </c>
      <c r="G44" s="291">
        <v>0.05</v>
      </c>
    </row>
    <row r="45" spans="1:7" ht="24" customHeight="1" x14ac:dyDescent="0.2">
      <c r="A45" s="71"/>
      <c r="B45" s="304" t="s">
        <v>2744</v>
      </c>
      <c r="C45" s="305">
        <v>100101130</v>
      </c>
      <c r="D45" s="306" t="s">
        <v>2745</v>
      </c>
      <c r="E45" s="300">
        <v>118.60000000000001</v>
      </c>
      <c r="F45" s="300">
        <v>106.7</v>
      </c>
      <c r="G45" s="307">
        <v>96</v>
      </c>
    </row>
    <row r="46" spans="1:7" ht="24" customHeight="1" x14ac:dyDescent="0.2">
      <c r="A46" s="71"/>
      <c r="B46" s="21" t="s">
        <v>2746</v>
      </c>
      <c r="C46" s="308">
        <v>100101132</v>
      </c>
      <c r="D46" s="309" t="s">
        <v>2747</v>
      </c>
      <c r="E46" s="300">
        <v>118.60000000000001</v>
      </c>
      <c r="F46" s="300">
        <v>106.7</v>
      </c>
      <c r="G46" s="303">
        <v>96</v>
      </c>
    </row>
    <row r="47" spans="1:7" ht="24" customHeight="1" x14ac:dyDescent="0.2">
      <c r="A47" s="44"/>
      <c r="B47" s="21" t="s">
        <v>2748</v>
      </c>
      <c r="C47" s="308">
        <v>100100837</v>
      </c>
      <c r="D47" s="309" t="s">
        <v>2749</v>
      </c>
      <c r="E47" s="300">
        <v>124.7</v>
      </c>
      <c r="F47" s="300">
        <v>112.2</v>
      </c>
      <c r="G47" s="303">
        <v>101</v>
      </c>
    </row>
    <row r="48" spans="1:7" ht="24" customHeight="1" x14ac:dyDescent="0.2">
      <c r="A48" s="44"/>
      <c r="B48" s="21" t="s">
        <v>2750</v>
      </c>
      <c r="C48" s="308">
        <v>100101133</v>
      </c>
      <c r="D48" s="309" t="s">
        <v>2751</v>
      </c>
      <c r="E48" s="300">
        <v>118.60000000000001</v>
      </c>
      <c r="F48" s="300">
        <v>106.7</v>
      </c>
      <c r="G48" s="303">
        <v>96</v>
      </c>
    </row>
    <row r="49" spans="1:7" ht="24" customHeight="1" x14ac:dyDescent="0.2">
      <c r="A49" s="44"/>
      <c r="B49" s="21" t="s">
        <v>2752</v>
      </c>
      <c r="C49" s="308">
        <v>100101134</v>
      </c>
      <c r="D49" s="309" t="s">
        <v>2753</v>
      </c>
      <c r="E49" s="300">
        <v>124.7</v>
      </c>
      <c r="F49" s="300">
        <v>112.2</v>
      </c>
      <c r="G49" s="303">
        <v>101</v>
      </c>
    </row>
    <row r="50" spans="1:7" ht="24" customHeight="1" x14ac:dyDescent="0.2">
      <c r="A50" s="44"/>
      <c r="B50" s="21" t="s">
        <v>2754</v>
      </c>
      <c r="C50" s="69">
        <v>100101160</v>
      </c>
      <c r="D50" s="309" t="s">
        <v>2755</v>
      </c>
      <c r="E50" s="300">
        <v>124.7</v>
      </c>
      <c r="F50" s="300">
        <v>112.2</v>
      </c>
      <c r="G50" s="303">
        <v>101</v>
      </c>
    </row>
    <row r="51" spans="1:7" ht="24" customHeight="1" x14ac:dyDescent="0.2">
      <c r="A51" s="44"/>
      <c r="B51" s="21" t="s">
        <v>2756</v>
      </c>
      <c r="C51" s="69">
        <v>100101162</v>
      </c>
      <c r="D51" s="309" t="s">
        <v>2757</v>
      </c>
      <c r="E51" s="300">
        <v>124.7</v>
      </c>
      <c r="F51" s="300">
        <v>112.2</v>
      </c>
      <c r="G51" s="303">
        <v>101</v>
      </c>
    </row>
    <row r="52" spans="1:7" ht="24" customHeight="1" x14ac:dyDescent="0.2">
      <c r="A52" s="44"/>
      <c r="B52" s="21" t="s">
        <v>2758</v>
      </c>
      <c r="C52" s="69">
        <v>100100394</v>
      </c>
      <c r="D52" s="309" t="s">
        <v>2759</v>
      </c>
      <c r="E52" s="300">
        <v>130.9</v>
      </c>
      <c r="F52" s="300">
        <v>117.80000000000001</v>
      </c>
      <c r="G52" s="303">
        <v>106</v>
      </c>
    </row>
    <row r="53" spans="1:7" ht="24" customHeight="1" x14ac:dyDescent="0.2">
      <c r="A53" s="44"/>
      <c r="B53" s="21" t="s">
        <v>2760</v>
      </c>
      <c r="C53" s="69">
        <v>100101163</v>
      </c>
      <c r="D53" s="309" t="s">
        <v>2761</v>
      </c>
      <c r="E53" s="300">
        <v>124.7</v>
      </c>
      <c r="F53" s="300">
        <v>112.2</v>
      </c>
      <c r="G53" s="303">
        <v>101</v>
      </c>
    </row>
    <row r="54" spans="1:7" ht="24" customHeight="1" x14ac:dyDescent="0.2">
      <c r="A54" s="44"/>
      <c r="B54" s="21" t="s">
        <v>2762</v>
      </c>
      <c r="C54" s="308">
        <v>100101164</v>
      </c>
      <c r="D54" s="309" t="s">
        <v>2763</v>
      </c>
      <c r="E54" s="300">
        <v>130.9</v>
      </c>
      <c r="F54" s="300">
        <v>117.80000000000001</v>
      </c>
      <c r="G54" s="303">
        <v>106</v>
      </c>
    </row>
    <row r="55" spans="1:7" x14ac:dyDescent="0.2">
      <c r="A55" s="44"/>
      <c r="B55" s="289" t="s">
        <v>137</v>
      </c>
      <c r="C55" s="289" t="s">
        <v>138</v>
      </c>
      <c r="D55" s="459" t="s">
        <v>2764</v>
      </c>
      <c r="E55" s="290">
        <v>0.15</v>
      </c>
      <c r="F55" s="290">
        <v>0.1</v>
      </c>
      <c r="G55" s="291">
        <v>0.05</v>
      </c>
    </row>
    <row r="56" spans="1:7" ht="24" customHeight="1" x14ac:dyDescent="0.2">
      <c r="A56" s="44"/>
      <c r="B56" s="21" t="s">
        <v>2765</v>
      </c>
      <c r="C56" s="308">
        <v>100101171</v>
      </c>
      <c r="D56" s="309" t="s">
        <v>2766</v>
      </c>
      <c r="E56" s="300">
        <v>165.4</v>
      </c>
      <c r="F56" s="300">
        <v>148.9</v>
      </c>
      <c r="G56" s="303">
        <v>134</v>
      </c>
    </row>
    <row r="57" spans="1:7" ht="24" customHeight="1" x14ac:dyDescent="0.2">
      <c r="A57" s="44"/>
      <c r="B57" s="21" t="s">
        <v>2767</v>
      </c>
      <c r="C57" s="308">
        <v>100101172</v>
      </c>
      <c r="D57" s="309" t="s">
        <v>2768</v>
      </c>
      <c r="E57" s="300">
        <v>165.4</v>
      </c>
      <c r="F57" s="300">
        <v>148.9</v>
      </c>
      <c r="G57" s="303">
        <v>134</v>
      </c>
    </row>
    <row r="58" spans="1:7" ht="24" customHeight="1" x14ac:dyDescent="0.2">
      <c r="A58" s="44"/>
      <c r="B58" s="21" t="s">
        <v>2769</v>
      </c>
      <c r="C58" s="308">
        <v>100101173</v>
      </c>
      <c r="D58" s="309" t="s">
        <v>2770</v>
      </c>
      <c r="E58" s="300">
        <v>165.4</v>
      </c>
      <c r="F58" s="300">
        <v>148.9</v>
      </c>
      <c r="G58" s="303">
        <v>134</v>
      </c>
    </row>
    <row r="59" spans="1:7" ht="24" customHeight="1" x14ac:dyDescent="0.2">
      <c r="A59" s="44"/>
      <c r="B59" s="21" t="s">
        <v>2771</v>
      </c>
      <c r="C59" s="69">
        <v>100101188</v>
      </c>
      <c r="D59" s="309" t="s">
        <v>2772</v>
      </c>
      <c r="E59" s="300">
        <v>171.60000000000002</v>
      </c>
      <c r="F59" s="300">
        <v>154.4</v>
      </c>
      <c r="G59" s="303">
        <v>139</v>
      </c>
    </row>
    <row r="60" spans="1:7" ht="24" customHeight="1" x14ac:dyDescent="0.2">
      <c r="A60" s="44"/>
      <c r="B60" s="21" t="s">
        <v>2773</v>
      </c>
      <c r="C60" s="308">
        <v>100101189</v>
      </c>
      <c r="D60" s="309" t="s">
        <v>2774</v>
      </c>
      <c r="E60" s="300">
        <v>171.60000000000002</v>
      </c>
      <c r="F60" s="300">
        <v>154.4</v>
      </c>
      <c r="G60" s="303">
        <v>139</v>
      </c>
    </row>
    <row r="61" spans="1:7" ht="24" customHeight="1" x14ac:dyDescent="0.2">
      <c r="A61" s="44"/>
      <c r="B61" s="21" t="s">
        <v>2775</v>
      </c>
      <c r="C61" s="69">
        <v>100101190</v>
      </c>
      <c r="D61" s="309" t="s">
        <v>2776</v>
      </c>
      <c r="E61" s="300">
        <v>171.60000000000002</v>
      </c>
      <c r="F61" s="300">
        <v>154.4</v>
      </c>
      <c r="G61" s="303">
        <v>139</v>
      </c>
    </row>
    <row r="62" spans="1:7" x14ac:dyDescent="0.2">
      <c r="A62" s="44"/>
      <c r="B62" s="992" t="s">
        <v>2777</v>
      </c>
      <c r="C62" s="289"/>
      <c r="D62" s="993"/>
      <c r="E62" s="989" t="s">
        <v>135</v>
      </c>
      <c r="F62" s="990" t="s">
        <v>156</v>
      </c>
      <c r="G62" s="990" t="s">
        <v>135</v>
      </c>
    </row>
    <row r="63" spans="1:7" x14ac:dyDescent="0.2">
      <c r="A63" s="44"/>
      <c r="B63" s="310" t="s">
        <v>2778</v>
      </c>
      <c r="C63" s="311"/>
      <c r="D63" s="23" t="s">
        <v>2779</v>
      </c>
      <c r="E63" s="1391">
        <v>0</v>
      </c>
      <c r="F63" s="1392"/>
      <c r="G63" s="1393"/>
    </row>
    <row r="64" spans="1:7" x14ac:dyDescent="0.2">
      <c r="A64" s="44"/>
      <c r="B64" s="310" t="s">
        <v>2780</v>
      </c>
      <c r="C64" s="311"/>
      <c r="D64" s="23" t="s">
        <v>2781</v>
      </c>
      <c r="E64" s="1391">
        <v>0</v>
      </c>
      <c r="F64" s="1392"/>
      <c r="G64" s="1393"/>
    </row>
    <row r="65" spans="1:7" x14ac:dyDescent="0.2">
      <c r="A65" s="44"/>
      <c r="B65" s="310" t="s">
        <v>2733</v>
      </c>
      <c r="C65" s="311"/>
      <c r="D65" s="23" t="s">
        <v>2782</v>
      </c>
      <c r="E65" s="1391">
        <v>0</v>
      </c>
      <c r="F65" s="1392"/>
      <c r="G65" s="1393"/>
    </row>
    <row r="66" spans="1:7" x14ac:dyDescent="0.2">
      <c r="A66" s="44"/>
      <c r="B66" s="992" t="s">
        <v>2783</v>
      </c>
      <c r="C66" s="289"/>
      <c r="D66" s="993"/>
      <c r="E66" s="989" t="s">
        <v>135</v>
      </c>
      <c r="F66" s="990" t="s">
        <v>156</v>
      </c>
      <c r="G66" s="990" t="s">
        <v>135</v>
      </c>
    </row>
    <row r="67" spans="1:7" x14ac:dyDescent="0.2">
      <c r="A67" s="44"/>
      <c r="B67" s="312" t="s">
        <v>2731</v>
      </c>
      <c r="C67" s="313"/>
      <c r="D67" s="46" t="s">
        <v>2784</v>
      </c>
      <c r="E67" s="1391">
        <v>0</v>
      </c>
      <c r="F67" s="1392"/>
      <c r="G67" s="1393"/>
    </row>
    <row r="68" spans="1:7" x14ac:dyDescent="0.2">
      <c r="A68" s="44"/>
      <c r="B68" s="312" t="s">
        <v>165</v>
      </c>
      <c r="C68" s="313"/>
      <c r="D68" s="46" t="s">
        <v>2735</v>
      </c>
      <c r="E68" s="1391">
        <v>0</v>
      </c>
      <c r="F68" s="1392"/>
      <c r="G68" s="1393"/>
    </row>
    <row r="69" spans="1:7" x14ac:dyDescent="0.2">
      <c r="A69" s="44"/>
      <c r="B69" s="992" t="s">
        <v>154</v>
      </c>
      <c r="C69" s="289"/>
      <c r="D69" s="993"/>
      <c r="E69" s="989" t="s">
        <v>135</v>
      </c>
      <c r="F69" s="990" t="s">
        <v>156</v>
      </c>
      <c r="G69" s="990" t="s">
        <v>135</v>
      </c>
    </row>
    <row r="70" spans="1:7" x14ac:dyDescent="0.2">
      <c r="A70" s="44"/>
      <c r="B70" s="312" t="s">
        <v>161</v>
      </c>
      <c r="C70" s="313"/>
      <c r="D70" s="46" t="s">
        <v>2741</v>
      </c>
      <c r="E70" s="396" t="s">
        <v>135</v>
      </c>
      <c r="F70" s="398">
        <v>23</v>
      </c>
      <c r="G70" s="397"/>
    </row>
    <row r="71" spans="1:7" x14ac:dyDescent="0.2">
      <c r="A71" s="44"/>
      <c r="B71" s="312" t="s">
        <v>2785</v>
      </c>
      <c r="C71" s="313"/>
      <c r="D71" s="46" t="s">
        <v>2786</v>
      </c>
      <c r="E71" s="396" t="s">
        <v>135</v>
      </c>
      <c r="F71" s="398">
        <v>40</v>
      </c>
      <c r="G71" s="397"/>
    </row>
    <row r="72" spans="1:7" ht="21" customHeight="1" x14ac:dyDescent="0.2">
      <c r="A72" s="326" t="s">
        <v>188</v>
      </c>
      <c r="B72" s="399"/>
      <c r="C72" s="399"/>
      <c r="D72" s="399"/>
      <c r="E72" s="399"/>
      <c r="F72" s="399"/>
      <c r="G72" s="399"/>
    </row>
    <row r="73" spans="1:7" x14ac:dyDescent="0.2">
      <c r="A73" s="288" t="s">
        <v>2787</v>
      </c>
      <c r="B73" s="289" t="s">
        <v>137</v>
      </c>
      <c r="C73" s="289" t="s">
        <v>138</v>
      </c>
      <c r="D73" s="459" t="s">
        <v>2788</v>
      </c>
      <c r="E73" s="290">
        <v>0.15</v>
      </c>
      <c r="F73" s="290">
        <v>0.1</v>
      </c>
      <c r="G73" s="291">
        <v>0.05</v>
      </c>
    </row>
    <row r="74" spans="1:7" ht="24" customHeight="1" x14ac:dyDescent="0.2">
      <c r="A74" s="44"/>
      <c r="B74" s="21" t="s">
        <v>2789</v>
      </c>
      <c r="C74" s="69">
        <v>100100805</v>
      </c>
      <c r="D74" s="309" t="s">
        <v>2790</v>
      </c>
      <c r="E74" s="300">
        <v>85.2</v>
      </c>
      <c r="F74" s="300">
        <v>76.7</v>
      </c>
      <c r="G74" s="70">
        <v>69</v>
      </c>
    </row>
    <row r="75" spans="1:7" ht="24" customHeight="1" x14ac:dyDescent="0.2">
      <c r="A75" s="44"/>
      <c r="B75" s="21" t="s">
        <v>2791</v>
      </c>
      <c r="C75" s="308">
        <v>100101092</v>
      </c>
      <c r="D75" s="309" t="s">
        <v>2792</v>
      </c>
      <c r="E75" s="300">
        <v>85.2</v>
      </c>
      <c r="F75" s="300">
        <v>76.7</v>
      </c>
      <c r="G75" s="70">
        <v>69</v>
      </c>
    </row>
    <row r="76" spans="1:7" ht="24" customHeight="1" x14ac:dyDescent="0.2">
      <c r="A76" s="44"/>
      <c r="B76" s="21" t="s">
        <v>2793</v>
      </c>
      <c r="C76" s="69">
        <v>100100835</v>
      </c>
      <c r="D76" s="309" t="s">
        <v>2794</v>
      </c>
      <c r="E76" s="300">
        <v>96.300000000000011</v>
      </c>
      <c r="F76" s="300">
        <v>86.7</v>
      </c>
      <c r="G76" s="70">
        <v>78</v>
      </c>
    </row>
    <row r="77" spans="1:7" ht="24" customHeight="1" x14ac:dyDescent="0.2">
      <c r="A77" s="44"/>
      <c r="B77" s="21" t="s">
        <v>2795</v>
      </c>
      <c r="C77" s="69">
        <v>100101093</v>
      </c>
      <c r="D77" s="309" t="s">
        <v>2796</v>
      </c>
      <c r="E77" s="300">
        <v>85.2</v>
      </c>
      <c r="F77" s="300">
        <v>76.7</v>
      </c>
      <c r="G77" s="70">
        <v>69</v>
      </c>
    </row>
    <row r="78" spans="1:7" ht="24" customHeight="1" x14ac:dyDescent="0.2">
      <c r="A78" s="44"/>
      <c r="B78" s="21" t="s">
        <v>2797</v>
      </c>
      <c r="C78" s="69">
        <v>100101094</v>
      </c>
      <c r="D78" s="309" t="s">
        <v>2798</v>
      </c>
      <c r="E78" s="300">
        <v>96.300000000000011</v>
      </c>
      <c r="F78" s="300">
        <v>86.7</v>
      </c>
      <c r="G78" s="70">
        <v>78</v>
      </c>
    </row>
    <row r="79" spans="1:7" ht="24" customHeight="1" x14ac:dyDescent="0.2">
      <c r="A79" s="44"/>
      <c r="B79" s="21" t="s">
        <v>2799</v>
      </c>
      <c r="C79" s="69">
        <v>100100972</v>
      </c>
      <c r="D79" s="309" t="s">
        <v>2800</v>
      </c>
      <c r="E79" s="300">
        <v>90.100000000000009</v>
      </c>
      <c r="F79" s="300">
        <v>81.100000000000009</v>
      </c>
      <c r="G79" s="70">
        <v>73</v>
      </c>
    </row>
    <row r="80" spans="1:7" ht="24" customHeight="1" x14ac:dyDescent="0.2">
      <c r="A80" s="44"/>
      <c r="B80" s="21" t="s">
        <v>2801</v>
      </c>
      <c r="C80" s="69">
        <v>100101119</v>
      </c>
      <c r="D80" s="309" t="s">
        <v>2802</v>
      </c>
      <c r="E80" s="300">
        <v>90.100000000000009</v>
      </c>
      <c r="F80" s="300">
        <v>81.100000000000009</v>
      </c>
      <c r="G80" s="70">
        <v>73</v>
      </c>
    </row>
    <row r="81" spans="1:7" ht="24" customHeight="1" x14ac:dyDescent="0.2">
      <c r="A81" s="44"/>
      <c r="B81" s="21" t="s">
        <v>2803</v>
      </c>
      <c r="C81" s="308">
        <v>100100616</v>
      </c>
      <c r="D81" s="309" t="s">
        <v>2804</v>
      </c>
      <c r="E81" s="300">
        <v>101.2</v>
      </c>
      <c r="F81" s="300">
        <v>91.100000000000009</v>
      </c>
      <c r="G81" s="70">
        <v>82</v>
      </c>
    </row>
    <row r="82" spans="1:7" ht="24" customHeight="1" x14ac:dyDescent="0.2">
      <c r="A82" s="44"/>
      <c r="B82" s="21" t="s">
        <v>2805</v>
      </c>
      <c r="C82" s="69">
        <v>100100839</v>
      </c>
      <c r="D82" s="309" t="s">
        <v>2806</v>
      </c>
      <c r="E82" s="300">
        <v>90.100000000000009</v>
      </c>
      <c r="F82" s="300">
        <v>81.100000000000009</v>
      </c>
      <c r="G82" s="70">
        <v>73</v>
      </c>
    </row>
    <row r="83" spans="1:7" ht="24" customHeight="1" x14ac:dyDescent="0.2">
      <c r="A83" s="44"/>
      <c r="B83" s="21" t="s">
        <v>2807</v>
      </c>
      <c r="C83" s="69">
        <v>100100840</v>
      </c>
      <c r="D83" s="309" t="s">
        <v>2808</v>
      </c>
      <c r="E83" s="300">
        <v>101.2</v>
      </c>
      <c r="F83" s="300">
        <v>91.100000000000009</v>
      </c>
      <c r="G83" s="70">
        <v>82</v>
      </c>
    </row>
    <row r="84" spans="1:7" x14ac:dyDescent="0.2">
      <c r="A84" s="44"/>
      <c r="B84" s="992" t="s">
        <v>2777</v>
      </c>
      <c r="C84" s="289"/>
      <c r="D84" s="993"/>
      <c r="E84" s="989" t="s">
        <v>135</v>
      </c>
      <c r="F84" s="990" t="s">
        <v>156</v>
      </c>
      <c r="G84" s="990" t="s">
        <v>135</v>
      </c>
    </row>
    <row r="85" spans="1:7" x14ac:dyDescent="0.2">
      <c r="A85" s="44"/>
      <c r="B85" s="310" t="s">
        <v>2778</v>
      </c>
      <c r="C85" s="311"/>
      <c r="D85" s="23" t="s">
        <v>2779</v>
      </c>
      <c r="E85" s="1391">
        <v>0</v>
      </c>
      <c r="F85" s="1392"/>
      <c r="G85" s="1393"/>
    </row>
    <row r="86" spans="1:7" x14ac:dyDescent="0.2">
      <c r="A86" s="44"/>
      <c r="B86" s="310" t="s">
        <v>2780</v>
      </c>
      <c r="C86" s="311"/>
      <c r="D86" s="23" t="s">
        <v>2781</v>
      </c>
      <c r="E86" s="1391">
        <v>0</v>
      </c>
      <c r="F86" s="1392"/>
      <c r="G86" s="1393"/>
    </row>
    <row r="87" spans="1:7" x14ac:dyDescent="0.2">
      <c r="A87" s="44"/>
      <c r="B87" s="310" t="s">
        <v>2733</v>
      </c>
      <c r="C87" s="311"/>
      <c r="D87" s="23" t="s">
        <v>2782</v>
      </c>
      <c r="E87" s="1391">
        <v>0</v>
      </c>
      <c r="F87" s="1392"/>
      <c r="G87" s="1393"/>
    </row>
    <row r="88" spans="1:7" x14ac:dyDescent="0.2">
      <c r="A88" s="44"/>
      <c r="B88" s="992" t="s">
        <v>2783</v>
      </c>
      <c r="C88" s="289"/>
      <c r="D88" s="993"/>
      <c r="E88" s="989" t="s">
        <v>135</v>
      </c>
      <c r="F88" s="990" t="s">
        <v>156</v>
      </c>
      <c r="G88" s="990" t="s">
        <v>135</v>
      </c>
    </row>
    <row r="89" spans="1:7" x14ac:dyDescent="0.2">
      <c r="A89" s="44"/>
      <c r="B89" s="314" t="s">
        <v>2731</v>
      </c>
      <c r="C89" s="313"/>
      <c r="D89" s="23" t="s">
        <v>2732</v>
      </c>
      <c r="E89" s="1391">
        <v>0</v>
      </c>
      <c r="F89" s="1392"/>
      <c r="G89" s="1393"/>
    </row>
    <row r="90" spans="1:7" x14ac:dyDescent="0.2">
      <c r="A90" s="44"/>
      <c r="B90" s="314" t="s">
        <v>165</v>
      </c>
      <c r="C90" s="313"/>
      <c r="D90" s="100" t="s">
        <v>2735</v>
      </c>
      <c r="E90" s="1391">
        <v>0</v>
      </c>
      <c r="F90" s="1392"/>
      <c r="G90" s="1393"/>
    </row>
    <row r="91" spans="1:7" x14ac:dyDescent="0.2">
      <c r="A91" s="44"/>
      <c r="B91" s="992" t="s">
        <v>154</v>
      </c>
      <c r="C91" s="289"/>
      <c r="D91" s="993"/>
      <c r="E91" s="989" t="s">
        <v>135</v>
      </c>
      <c r="F91" s="990" t="s">
        <v>156</v>
      </c>
      <c r="G91" s="990" t="s">
        <v>135</v>
      </c>
    </row>
    <row r="92" spans="1:7" x14ac:dyDescent="0.2">
      <c r="A92" s="44"/>
      <c r="B92" s="21" t="s">
        <v>161</v>
      </c>
      <c r="C92" s="313"/>
      <c r="D92" s="46" t="s">
        <v>2741</v>
      </c>
      <c r="E92" s="991"/>
      <c r="F92" s="395">
        <v>23</v>
      </c>
      <c r="G92" s="1204"/>
    </row>
    <row r="93" spans="1:7" x14ac:dyDescent="0.2">
      <c r="A93" s="44"/>
      <c r="B93" s="314" t="s">
        <v>2785</v>
      </c>
      <c r="C93" s="313"/>
      <c r="D93" s="23" t="s">
        <v>2809</v>
      </c>
      <c r="E93" s="991"/>
      <c r="F93" s="395">
        <v>40</v>
      </c>
      <c r="G93" s="1204"/>
    </row>
    <row r="94" spans="1:7" ht="21" customHeight="1" x14ac:dyDescent="0.2">
      <c r="A94" s="326" t="s">
        <v>188</v>
      </c>
      <c r="B94" s="399"/>
      <c r="C94" s="399"/>
      <c r="D94" s="399"/>
      <c r="E94" s="399"/>
      <c r="F94" s="399"/>
      <c r="G94" s="399"/>
    </row>
    <row r="95" spans="1:7" x14ac:dyDescent="0.2">
      <c r="A95" s="288" t="s">
        <v>2810</v>
      </c>
      <c r="B95" s="289" t="s">
        <v>137</v>
      </c>
      <c r="C95" s="289" t="s">
        <v>138</v>
      </c>
      <c r="D95" s="459" t="s">
        <v>238</v>
      </c>
      <c r="E95" s="290">
        <v>0.15</v>
      </c>
      <c r="F95" s="290">
        <v>0.1</v>
      </c>
      <c r="G95" s="291">
        <v>0.05</v>
      </c>
    </row>
    <row r="96" spans="1:7" ht="24" customHeight="1" x14ac:dyDescent="0.2">
      <c r="A96" s="44"/>
      <c r="B96" s="47" t="s">
        <v>2811</v>
      </c>
      <c r="C96" s="48">
        <v>100100438</v>
      </c>
      <c r="D96" s="315" t="s">
        <v>2812</v>
      </c>
      <c r="E96" s="300">
        <v>66.7</v>
      </c>
      <c r="F96" s="300">
        <v>60</v>
      </c>
      <c r="G96" s="25">
        <v>54</v>
      </c>
    </row>
    <row r="97" spans="1:7" ht="24" customHeight="1" x14ac:dyDescent="0.2">
      <c r="A97" s="44"/>
      <c r="B97" s="47" t="s">
        <v>2813</v>
      </c>
      <c r="C97" s="48">
        <v>100100349</v>
      </c>
      <c r="D97" s="315" t="s">
        <v>2814</v>
      </c>
      <c r="E97" s="300">
        <v>74.100000000000009</v>
      </c>
      <c r="F97" s="300">
        <v>66.7</v>
      </c>
      <c r="G97" s="25">
        <v>60</v>
      </c>
    </row>
    <row r="98" spans="1:7" ht="24" customHeight="1" x14ac:dyDescent="0.2">
      <c r="A98" s="44"/>
      <c r="B98" s="47" t="s">
        <v>2815</v>
      </c>
      <c r="C98" s="48">
        <v>100100532</v>
      </c>
      <c r="D98" s="315" t="s">
        <v>2816</v>
      </c>
      <c r="E98" s="300">
        <v>66.7</v>
      </c>
      <c r="F98" s="300">
        <v>60</v>
      </c>
      <c r="G98" s="25">
        <v>54</v>
      </c>
    </row>
    <row r="99" spans="1:7" ht="24" customHeight="1" x14ac:dyDescent="0.2">
      <c r="A99" s="44"/>
      <c r="B99" s="47" t="s">
        <v>2817</v>
      </c>
      <c r="C99" s="48">
        <v>100100330</v>
      </c>
      <c r="D99" s="315" t="s">
        <v>2818</v>
      </c>
      <c r="E99" s="300">
        <v>74.100000000000009</v>
      </c>
      <c r="F99" s="300">
        <v>66.7</v>
      </c>
      <c r="G99" s="25">
        <v>60</v>
      </c>
    </row>
    <row r="100" spans="1:7" x14ac:dyDescent="0.2">
      <c r="A100" s="64"/>
      <c r="B100" s="1201" t="s">
        <v>178</v>
      </c>
      <c r="C100" s="1202" t="s">
        <v>138</v>
      </c>
      <c r="D100" s="1203" t="s">
        <v>155</v>
      </c>
      <c r="E100" s="406">
        <v>0.15</v>
      </c>
      <c r="F100" s="407">
        <v>0.1</v>
      </c>
      <c r="G100" s="408">
        <v>0.05</v>
      </c>
    </row>
    <row r="101" spans="1:7" ht="32.25" customHeight="1" x14ac:dyDescent="0.2">
      <c r="A101" s="64"/>
      <c r="B101" s="47" t="str">
        <f>[1]Accessories!B298</f>
        <v>WG 3DX16.5LX14W WHT</v>
      </c>
      <c r="C101" s="48" t="str">
        <f>[1]Accessories!C298</f>
        <v>300400012-001</v>
      </c>
      <c r="D101" s="315" t="str">
        <f>[1]Accessories!D298</f>
        <v>wireguard, 3"D X 16.5"L X 14"W, white (FRMC wall, STX wall, QR wall, CRVC recessed wall, LC1 wall, NYCSTX wall, NYCEST wall, PXA wall, PX wall, ATXRE wall)</v>
      </c>
      <c r="E101" s="300">
        <v>56.800000000000004</v>
      </c>
      <c r="F101" s="300">
        <v>51.1</v>
      </c>
      <c r="G101" s="25">
        <f>[1]Accessories!G298</f>
        <v>46</v>
      </c>
    </row>
    <row r="102" spans="1:7" ht="21" customHeight="1" x14ac:dyDescent="0.2">
      <c r="A102" s="326" t="s">
        <v>188</v>
      </c>
      <c r="B102" s="399"/>
      <c r="C102" s="399"/>
      <c r="D102" s="399"/>
      <c r="E102" s="399"/>
      <c r="F102" s="399"/>
      <c r="G102" s="399"/>
    </row>
    <row r="103" spans="1:7" x14ac:dyDescent="0.2">
      <c r="A103" s="288" t="s">
        <v>2819</v>
      </c>
      <c r="B103" s="289" t="s">
        <v>2682</v>
      </c>
      <c r="C103" s="289" t="s">
        <v>138</v>
      </c>
      <c r="D103" s="459" t="s">
        <v>238</v>
      </c>
      <c r="E103" s="290">
        <v>0.15</v>
      </c>
      <c r="F103" s="290">
        <v>0.1</v>
      </c>
      <c r="G103" s="291">
        <v>0.05</v>
      </c>
    </row>
    <row r="104" spans="1:7" ht="24" customHeight="1" x14ac:dyDescent="0.2">
      <c r="A104" s="44"/>
      <c r="B104" s="22" t="s">
        <v>2820</v>
      </c>
      <c r="C104" s="997">
        <v>100101348</v>
      </c>
      <c r="D104" s="23" t="s">
        <v>2821</v>
      </c>
      <c r="E104" s="300">
        <v>95.100000000000009</v>
      </c>
      <c r="F104" s="300">
        <v>85.600000000000009</v>
      </c>
      <c r="G104" s="301">
        <v>77</v>
      </c>
    </row>
    <row r="105" spans="1:7" ht="24" customHeight="1" x14ac:dyDescent="0.2">
      <c r="A105" s="44"/>
      <c r="B105" s="22" t="s">
        <v>2822</v>
      </c>
      <c r="C105" s="997">
        <v>100101195</v>
      </c>
      <c r="D105" s="23" t="s">
        <v>2823</v>
      </c>
      <c r="E105" s="300">
        <v>104.9</v>
      </c>
      <c r="F105" s="300">
        <v>94.4</v>
      </c>
      <c r="G105" s="302">
        <v>85</v>
      </c>
    </row>
    <row r="106" spans="1:7" ht="24" customHeight="1" x14ac:dyDescent="0.2">
      <c r="A106" s="44"/>
      <c r="B106" s="437" t="s">
        <v>2824</v>
      </c>
      <c r="C106" s="997">
        <v>100101196</v>
      </c>
      <c r="D106" s="460" t="s">
        <v>2825</v>
      </c>
      <c r="E106" s="461">
        <v>80.2</v>
      </c>
      <c r="F106" s="461">
        <v>72.2</v>
      </c>
      <c r="G106" s="400">
        <v>65</v>
      </c>
    </row>
    <row r="107" spans="1:7" ht="21" customHeight="1" x14ac:dyDescent="0.2">
      <c r="A107" s="429" t="s">
        <v>188</v>
      </c>
      <c r="B107" s="429"/>
      <c r="C107" s="429"/>
      <c r="D107" s="429"/>
      <c r="E107" s="429"/>
      <c r="F107" s="429"/>
      <c r="G107" s="429"/>
    </row>
    <row r="108" spans="1:7" ht="21" customHeight="1" x14ac:dyDescent="0.2">
      <c r="A108" s="500" t="s">
        <v>2826</v>
      </c>
      <c r="B108" s="1192" t="s">
        <v>137</v>
      </c>
      <c r="C108" s="1192" t="s">
        <v>138</v>
      </c>
      <c r="D108" s="1192" t="s">
        <v>2827</v>
      </c>
      <c r="E108" s="1189">
        <v>0.15</v>
      </c>
      <c r="F108" s="1190">
        <v>0.1</v>
      </c>
      <c r="G108" s="1191">
        <v>0.05</v>
      </c>
    </row>
    <row r="109" spans="1:7" ht="21" customHeight="1" x14ac:dyDescent="0.2">
      <c r="A109" s="501" t="s">
        <v>558</v>
      </c>
      <c r="B109" s="243" t="s">
        <v>2828</v>
      </c>
      <c r="C109" s="243" t="s">
        <v>135</v>
      </c>
      <c r="D109" s="243" t="s">
        <v>2829</v>
      </c>
      <c r="E109" s="1177">
        <v>343.2</v>
      </c>
      <c r="F109" s="1177">
        <v>308.89999999999998</v>
      </c>
      <c r="G109" s="415">
        <v>278</v>
      </c>
    </row>
    <row r="110" spans="1:7" ht="21" customHeight="1" x14ac:dyDescent="0.2">
      <c r="A110" s="501" t="s">
        <v>558</v>
      </c>
      <c r="B110" s="243" t="s">
        <v>2830</v>
      </c>
      <c r="C110" s="243" t="s">
        <v>135</v>
      </c>
      <c r="D110" s="243" t="s">
        <v>2831</v>
      </c>
      <c r="E110" s="1177">
        <v>367.9</v>
      </c>
      <c r="F110" s="1177">
        <v>331.1</v>
      </c>
      <c r="G110" s="415">
        <v>298</v>
      </c>
    </row>
    <row r="111" spans="1:7" ht="21" customHeight="1" x14ac:dyDescent="0.2">
      <c r="A111" s="501" t="s">
        <v>558</v>
      </c>
      <c r="B111" s="1196" t="s">
        <v>154</v>
      </c>
      <c r="C111" s="1196" t="s">
        <v>135</v>
      </c>
      <c r="D111" s="1194" t="s">
        <v>155</v>
      </c>
      <c r="E111" s="1195" t="s">
        <v>135</v>
      </c>
      <c r="F111" s="1193" t="s">
        <v>156</v>
      </c>
      <c r="G111" s="1193" t="s">
        <v>135</v>
      </c>
    </row>
    <row r="112" spans="1:7" ht="21" customHeight="1" x14ac:dyDescent="0.2">
      <c r="A112" s="501" t="s">
        <v>558</v>
      </c>
      <c r="B112" s="285" t="s">
        <v>161</v>
      </c>
      <c r="C112" s="1178" t="s">
        <v>135</v>
      </c>
      <c r="D112" s="1179" t="s">
        <v>202</v>
      </c>
      <c r="E112" s="1180" t="s">
        <v>135</v>
      </c>
      <c r="F112" s="1185">
        <v>20</v>
      </c>
      <c r="G112" s="1187" t="s">
        <v>135</v>
      </c>
    </row>
    <row r="113" spans="1:17" ht="21" customHeight="1" x14ac:dyDescent="0.2">
      <c r="A113" s="501" t="s">
        <v>558</v>
      </c>
      <c r="B113" s="1181" t="s">
        <v>2832</v>
      </c>
      <c r="C113" s="1182" t="s">
        <v>135</v>
      </c>
      <c r="D113" s="1183" t="s">
        <v>2833</v>
      </c>
      <c r="E113" s="1184" t="s">
        <v>135</v>
      </c>
      <c r="F113" s="1186">
        <v>90</v>
      </c>
      <c r="G113" s="1188" t="s">
        <v>135</v>
      </c>
    </row>
    <row r="114" spans="1:17" x14ac:dyDescent="0.2">
      <c r="A114" s="443" t="s">
        <v>188</v>
      </c>
      <c r="B114" s="479"/>
      <c r="C114" s="480"/>
      <c r="D114" s="480"/>
      <c r="E114" s="480"/>
      <c r="F114" s="480"/>
      <c r="G114" s="480"/>
    </row>
    <row r="115" spans="1:17" x14ac:dyDescent="0.2">
      <c r="A115" s="1197"/>
      <c r="B115" s="1198"/>
      <c r="C115" s="435"/>
      <c r="D115" s="435"/>
      <c r="E115" s="435"/>
      <c r="F115" s="435"/>
      <c r="G115" s="435"/>
      <c r="O115" s="1199"/>
      <c r="P115" s="1200"/>
      <c r="Q115" s="1200"/>
    </row>
    <row r="116" spans="1:17" ht="21" customHeight="1" x14ac:dyDescent="0.2">
      <c r="A116" s="429" t="s">
        <v>2834</v>
      </c>
      <c r="B116" s="429"/>
      <c r="C116" s="429"/>
      <c r="D116" s="429"/>
      <c r="E116" s="429"/>
      <c r="F116" s="429"/>
      <c r="G116" s="429"/>
    </row>
    <row r="117" spans="1:17" ht="21" customHeight="1" x14ac:dyDescent="0.2">
      <c r="A117" s="429"/>
      <c r="B117" s="429"/>
      <c r="C117" s="429"/>
      <c r="D117" s="429"/>
      <c r="E117" s="429"/>
      <c r="F117" s="429"/>
      <c r="G117" s="429"/>
    </row>
    <row r="118" spans="1:17" x14ac:dyDescent="0.2">
      <c r="A118" s="67" t="s">
        <v>276</v>
      </c>
      <c r="B118" s="44"/>
      <c r="C118" s="44"/>
      <c r="D118" s="44"/>
      <c r="E118" s="44"/>
      <c r="F118" s="44"/>
      <c r="G118" s="44"/>
    </row>
    <row r="119" spans="1:17" x14ac:dyDescent="0.2">
      <c r="A119" s="44"/>
      <c r="B119" s="44"/>
      <c r="C119" s="44"/>
      <c r="D119" s="44"/>
      <c r="E119" s="44"/>
      <c r="F119" s="44"/>
      <c r="G119" s="44"/>
    </row>
    <row r="120" spans="1:17" x14ac:dyDescent="0.2">
      <c r="B120" s="994"/>
    </row>
  </sheetData>
  <mergeCells count="16">
    <mergeCell ref="E38:G38"/>
    <mergeCell ref="E39:G39"/>
    <mergeCell ref="E40:G40"/>
    <mergeCell ref="E34:G34"/>
    <mergeCell ref="E35:G35"/>
    <mergeCell ref="E36:G36"/>
    <mergeCell ref="E63:G63"/>
    <mergeCell ref="E64:G64"/>
    <mergeCell ref="E65:G65"/>
    <mergeCell ref="E67:G67"/>
    <mergeCell ref="E68:G68"/>
    <mergeCell ref="E87:G87"/>
    <mergeCell ref="E89:G89"/>
    <mergeCell ref="E90:G90"/>
    <mergeCell ref="E85:G85"/>
    <mergeCell ref="E86:G86"/>
  </mergeCells>
  <hyperlinks>
    <hyperlink ref="A118" location="Index!A1" display="Return to Index" xr:uid="{50A80812-B322-2042-AB87-433E720F474A}"/>
    <hyperlink ref="A15:G15" r:id="rId1" display="Link to Beghelli Web Page" xr:uid="{48AF2579-B906-AA46-BC6F-BF7104BAB809}"/>
    <hyperlink ref="A107:G107" r:id="rId2" display="Link to Beghelli Web Page" xr:uid="{34E3225D-E119-A441-A893-FE9473FCE602}"/>
    <hyperlink ref="A72:G72" r:id="rId3" display="Link to Beghelli Web Page" xr:uid="{BBF99364-F213-D74F-9119-A2D476F32022}"/>
    <hyperlink ref="A94:G94" r:id="rId4" display="Link to Beghelli Web Page" xr:uid="{07BB9B62-EAC8-F646-9FFC-789274A65C58}"/>
    <hyperlink ref="A102:G102" r:id="rId5" display="Link to Beghelli Web Page" xr:uid="{B784729F-702D-9448-BDBD-8F31501F406D}"/>
    <hyperlink ref="F15:G15" r:id="rId6" display="Link to Beghelli Web Page" xr:uid="{7D07A489-F2FE-1C4E-9138-F056E35EFF68}"/>
    <hyperlink ref="F25:G25" r:id="rId7" display="Link to Beghelli Web Page" xr:uid="{6072C2EF-1FDC-DC47-A45B-2FEC6E6B3534}"/>
    <hyperlink ref="F25:G25" r:id="rId8" display="Link to Beghelli Web Page" xr:uid="{6EB4A54C-F357-894C-B1F6-37FB00210B0B}"/>
    <hyperlink ref="F43:G43" r:id="rId9" display="Link to Beghelli Web Page" xr:uid="{42B1D8AF-4362-4F40-B87D-96063AB8EA5A}"/>
    <hyperlink ref="F43:G43" r:id="rId10" display="Link to Beghelli Web Page" xr:uid="{0C5DF892-5E78-104C-8194-F2709D9D50F1}"/>
    <hyperlink ref="F72:G72" r:id="rId11" display="Link to Beghelli Web Page" xr:uid="{A3DDF14F-D781-484F-83AA-21D86C6DA441}"/>
    <hyperlink ref="F72:G72" r:id="rId12" display="Link to Beghelli Web Page" xr:uid="{042E8BC1-B7E8-FE42-B4F4-5252D838ACC5}"/>
    <hyperlink ref="F94:G94" r:id="rId13" display="Link to Beghelli Web Page" xr:uid="{CD6B82AC-D737-9747-8AC1-B5565B83C580}"/>
    <hyperlink ref="F94:G94" r:id="rId14" display="Link to Beghelli Web Page" xr:uid="{75156444-7077-5145-9B72-11EF3395C69F}"/>
    <hyperlink ref="F102:G102" r:id="rId15" display="Link to Beghelli Web Page" xr:uid="{627B33F6-0B76-A94A-AECC-9308E4CB016C}"/>
    <hyperlink ref="F102:G102" r:id="rId16" display="Link to Beghelli Web Page" xr:uid="{7C77A0F7-4F6A-F84C-89AA-842A7EA271A9}"/>
    <hyperlink ref="F107:G107" r:id="rId17" display="Link to Beghelli Web Page" xr:uid="{6A433B03-28A7-FA45-ACAE-ABE52DF02A54}"/>
    <hyperlink ref="F107:G107" r:id="rId18" display="Link to Beghelli Web Page" xr:uid="{CFFE5AE0-0C10-A547-B31C-8560D014BCC6}"/>
    <hyperlink ref="A25" r:id="rId19" xr:uid="{D56C9429-8300-9043-A71D-88024374F92A}"/>
    <hyperlink ref="A43" r:id="rId20" xr:uid="{684B02C8-64BB-AB46-BF18-521B2B15B373}"/>
    <hyperlink ref="A114" r:id="rId21" xr:uid="{34EEB440-0B09-0F48-B15A-8B14A9EB4A14}"/>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2988-5F98-4641-BA0D-1168BDF7D170}">
  <sheetPr>
    <tabColor rgb="FF00B0F0"/>
  </sheetPr>
  <dimension ref="A1:G67"/>
  <sheetViews>
    <sheetView topLeftCell="A29" zoomScale="180" workbookViewId="0">
      <selection activeCell="B53" sqref="B53"/>
    </sheetView>
  </sheetViews>
  <sheetFormatPr baseColWidth="10" defaultColWidth="8.83203125" defaultRowHeight="16" x14ac:dyDescent="0.2"/>
  <cols>
    <col min="1" max="1" width="8.1640625" customWidth="1"/>
    <col min="2" max="2" width="17.6640625" customWidth="1"/>
    <col min="3" max="3" width="11.1640625" customWidth="1"/>
    <col min="4" max="4" width="43.6640625" customWidth="1"/>
    <col min="5" max="7" width="9" customWidth="1"/>
  </cols>
  <sheetData>
    <row r="1" spans="1:7" ht="22.5" customHeight="1" x14ac:dyDescent="0.2">
      <c r="A1" s="411" t="s">
        <v>8</v>
      </c>
      <c r="B1" s="388" t="s">
        <v>137</v>
      </c>
      <c r="C1" s="388" t="s">
        <v>138</v>
      </c>
      <c r="D1" s="388" t="s">
        <v>139</v>
      </c>
      <c r="E1" s="383">
        <v>0.15</v>
      </c>
      <c r="F1" s="383">
        <v>0.1</v>
      </c>
      <c r="G1" s="383">
        <v>0.05</v>
      </c>
    </row>
    <row r="2" spans="1:7" x14ac:dyDescent="0.2">
      <c r="A2" s="504" t="s">
        <v>2835</v>
      </c>
      <c r="B2" s="412" t="s">
        <v>2836</v>
      </c>
      <c r="C2" s="215"/>
      <c r="D2" s="412" t="s">
        <v>2837</v>
      </c>
      <c r="E2" s="847">
        <v>122.2</v>
      </c>
      <c r="F2" s="847">
        <v>110</v>
      </c>
      <c r="G2" s="848">
        <v>99</v>
      </c>
    </row>
    <row r="3" spans="1:7" x14ac:dyDescent="0.2">
      <c r="A3" s="64"/>
      <c r="B3" s="47" t="s">
        <v>2838</v>
      </c>
      <c r="C3" s="48"/>
      <c r="D3" s="47" t="s">
        <v>2839</v>
      </c>
      <c r="E3" s="847">
        <v>143.20000000000002</v>
      </c>
      <c r="F3" s="847">
        <v>128.9</v>
      </c>
      <c r="G3" s="849">
        <v>116</v>
      </c>
    </row>
    <row r="4" spans="1:7" x14ac:dyDescent="0.2">
      <c r="A4" s="504" t="s">
        <v>2835</v>
      </c>
      <c r="B4" s="47" t="s">
        <v>2840</v>
      </c>
      <c r="C4" s="48"/>
      <c r="D4" s="47" t="s">
        <v>2841</v>
      </c>
      <c r="E4" s="847">
        <v>130.9</v>
      </c>
      <c r="F4" s="847">
        <v>117.80000000000001</v>
      </c>
      <c r="G4" s="849">
        <v>106</v>
      </c>
    </row>
    <row r="5" spans="1:7" x14ac:dyDescent="0.2">
      <c r="A5" s="64"/>
      <c r="B5" s="47" t="s">
        <v>2842</v>
      </c>
      <c r="C5" s="48"/>
      <c r="D5" s="47" t="s">
        <v>2843</v>
      </c>
      <c r="E5" s="847">
        <v>151.9</v>
      </c>
      <c r="F5" s="847">
        <v>136.70000000000002</v>
      </c>
      <c r="G5" s="849">
        <v>123</v>
      </c>
    </row>
    <row r="6" spans="1:7" x14ac:dyDescent="0.2">
      <c r="A6" s="504" t="s">
        <v>2835</v>
      </c>
      <c r="B6" s="47" t="s">
        <v>2844</v>
      </c>
      <c r="C6" s="48"/>
      <c r="D6" s="47" t="s">
        <v>2845</v>
      </c>
      <c r="E6" s="847">
        <v>137</v>
      </c>
      <c r="F6" s="847">
        <v>123.30000000000001</v>
      </c>
      <c r="G6" s="849">
        <v>111</v>
      </c>
    </row>
    <row r="7" spans="1:7" x14ac:dyDescent="0.2">
      <c r="A7" s="88"/>
      <c r="B7" s="47" t="s">
        <v>2846</v>
      </c>
      <c r="C7" s="48"/>
      <c r="D7" s="47" t="s">
        <v>2847</v>
      </c>
      <c r="E7" s="847">
        <v>158</v>
      </c>
      <c r="F7" s="847">
        <v>142.20000000000002</v>
      </c>
      <c r="G7" s="849">
        <v>128</v>
      </c>
    </row>
    <row r="8" spans="1:7" x14ac:dyDescent="0.2">
      <c r="A8" s="504" t="s">
        <v>2835</v>
      </c>
      <c r="B8" s="47" t="s">
        <v>2848</v>
      </c>
      <c r="C8" s="48"/>
      <c r="D8" s="47" t="s">
        <v>2849</v>
      </c>
      <c r="E8" s="847">
        <v>145.70000000000002</v>
      </c>
      <c r="F8" s="847">
        <v>131.1</v>
      </c>
      <c r="G8" s="849">
        <v>118</v>
      </c>
    </row>
    <row r="9" spans="1:7" x14ac:dyDescent="0.2">
      <c r="A9" s="64"/>
      <c r="B9" s="47" t="s">
        <v>2850</v>
      </c>
      <c r="C9" s="48"/>
      <c r="D9" s="47" t="s">
        <v>2851</v>
      </c>
      <c r="E9" s="847">
        <v>166.70000000000002</v>
      </c>
      <c r="F9" s="847">
        <v>150</v>
      </c>
      <c r="G9" s="849">
        <v>135</v>
      </c>
    </row>
    <row r="10" spans="1:7" x14ac:dyDescent="0.2">
      <c r="A10" s="64"/>
      <c r="B10" s="65" t="s">
        <v>2777</v>
      </c>
      <c r="C10" s="62"/>
      <c r="D10" s="145" t="s">
        <v>155</v>
      </c>
      <c r="E10" s="66"/>
      <c r="F10" s="36" t="s">
        <v>156</v>
      </c>
      <c r="G10" s="36"/>
    </row>
    <row r="11" spans="1:7" x14ac:dyDescent="0.2">
      <c r="A11" s="64"/>
      <c r="B11" s="47" t="s">
        <v>2852</v>
      </c>
      <c r="C11" s="48"/>
      <c r="D11" s="47" t="s">
        <v>2853</v>
      </c>
      <c r="E11" s="233"/>
      <c r="F11" s="50">
        <v>0</v>
      </c>
      <c r="G11" s="197"/>
    </row>
    <row r="12" spans="1:7" x14ac:dyDescent="0.2">
      <c r="A12" s="64"/>
      <c r="B12" s="47" t="s">
        <v>2854</v>
      </c>
      <c r="C12" s="48"/>
      <c r="D12" s="47" t="s">
        <v>2855</v>
      </c>
      <c r="E12" s="233"/>
      <c r="F12" s="50">
        <v>0</v>
      </c>
      <c r="G12" s="197"/>
    </row>
    <row r="13" spans="1:7" x14ac:dyDescent="0.2">
      <c r="A13" s="64"/>
      <c r="B13" s="47" t="s">
        <v>500</v>
      </c>
      <c r="C13" s="48"/>
      <c r="D13" s="47" t="s">
        <v>501</v>
      </c>
      <c r="E13" s="233"/>
      <c r="F13" s="50">
        <v>0</v>
      </c>
      <c r="G13" s="197"/>
    </row>
    <row r="14" spans="1:7" x14ac:dyDescent="0.2">
      <c r="A14" s="64"/>
      <c r="B14" s="65" t="s">
        <v>661</v>
      </c>
      <c r="C14" s="62"/>
      <c r="D14" s="145" t="s">
        <v>155</v>
      </c>
      <c r="E14" s="66"/>
      <c r="F14" s="36" t="s">
        <v>156</v>
      </c>
      <c r="G14" s="196"/>
    </row>
    <row r="15" spans="1:7" x14ac:dyDescent="0.2">
      <c r="A15" s="64"/>
      <c r="B15" s="47" t="s">
        <v>662</v>
      </c>
      <c r="C15" s="48"/>
      <c r="D15" s="47" t="s">
        <v>663</v>
      </c>
      <c r="E15" s="233"/>
      <c r="F15" s="50">
        <v>0</v>
      </c>
      <c r="G15" s="197"/>
    </row>
    <row r="16" spans="1:7" x14ac:dyDescent="0.2">
      <c r="A16" s="64"/>
      <c r="B16" s="47" t="s">
        <v>2856</v>
      </c>
      <c r="C16" s="48"/>
      <c r="D16" s="47" t="s">
        <v>2857</v>
      </c>
      <c r="E16" s="233"/>
      <c r="F16" s="50">
        <v>0</v>
      </c>
      <c r="G16" s="197"/>
    </row>
    <row r="17" spans="1:7" x14ac:dyDescent="0.2">
      <c r="A17" s="64"/>
      <c r="B17" s="47" t="s">
        <v>2858</v>
      </c>
      <c r="C17" s="48"/>
      <c r="D17" s="47" t="s">
        <v>2859</v>
      </c>
      <c r="E17" s="233"/>
      <c r="F17" s="50">
        <v>0</v>
      </c>
      <c r="G17" s="197"/>
    </row>
    <row r="18" spans="1:7" x14ac:dyDescent="0.2">
      <c r="A18" s="504" t="s">
        <v>2835</v>
      </c>
      <c r="B18" s="507" t="s">
        <v>2860</v>
      </c>
      <c r="C18" s="48"/>
      <c r="D18" s="47" t="s">
        <v>2861</v>
      </c>
      <c r="E18" s="233"/>
      <c r="F18" s="508">
        <v>70</v>
      </c>
      <c r="G18" s="197"/>
    </row>
    <row r="19" spans="1:7" x14ac:dyDescent="0.2">
      <c r="A19" s="64"/>
      <c r="B19" s="47" t="s">
        <v>664</v>
      </c>
      <c r="C19" s="48"/>
      <c r="D19" s="47" t="s">
        <v>2862</v>
      </c>
      <c r="E19" s="233"/>
      <c r="F19" s="50">
        <v>0</v>
      </c>
      <c r="G19" s="197"/>
    </row>
    <row r="20" spans="1:7" x14ac:dyDescent="0.2">
      <c r="A20" s="64"/>
      <c r="B20" s="47" t="s">
        <v>2863</v>
      </c>
      <c r="C20" s="48"/>
      <c r="D20" s="47" t="s">
        <v>2864</v>
      </c>
      <c r="E20" s="233"/>
      <c r="F20" s="50">
        <v>0</v>
      </c>
      <c r="G20" s="197"/>
    </row>
    <row r="21" spans="1:7" x14ac:dyDescent="0.2">
      <c r="A21" s="64"/>
      <c r="B21" s="65" t="s">
        <v>154</v>
      </c>
      <c r="C21" s="62"/>
      <c r="D21" s="145" t="s">
        <v>155</v>
      </c>
      <c r="E21" s="66"/>
      <c r="F21" s="36" t="s">
        <v>156</v>
      </c>
      <c r="G21" s="37"/>
    </row>
    <row r="22" spans="1:7" x14ac:dyDescent="0.2">
      <c r="A22" s="64"/>
      <c r="B22" s="47" t="s">
        <v>157</v>
      </c>
      <c r="C22" s="48"/>
      <c r="D22" s="47" t="s">
        <v>158</v>
      </c>
      <c r="E22" s="233"/>
      <c r="F22" s="50">
        <v>25</v>
      </c>
      <c r="G22" s="24"/>
    </row>
    <row r="23" spans="1:7" x14ac:dyDescent="0.2">
      <c r="A23" s="64"/>
      <c r="B23" s="47" t="s">
        <v>159</v>
      </c>
      <c r="C23" s="48"/>
      <c r="D23" s="47" t="s">
        <v>160</v>
      </c>
      <c r="E23" s="233"/>
      <c r="F23" s="50">
        <v>46</v>
      </c>
      <c r="G23" s="24"/>
    </row>
    <row r="24" spans="1:7" x14ac:dyDescent="0.2">
      <c r="A24" s="64"/>
      <c r="B24" s="47" t="s">
        <v>161</v>
      </c>
      <c r="C24" s="48"/>
      <c r="D24" s="47" t="s">
        <v>202</v>
      </c>
      <c r="E24" s="233"/>
      <c r="F24" s="50">
        <v>16.5</v>
      </c>
      <c r="G24" s="24"/>
    </row>
    <row r="25" spans="1:7" x14ac:dyDescent="0.2">
      <c r="A25" s="64"/>
      <c r="B25" s="47" t="s">
        <v>163</v>
      </c>
      <c r="C25" s="48"/>
      <c r="D25" s="47" t="s">
        <v>666</v>
      </c>
      <c r="E25" s="233"/>
      <c r="F25" s="50">
        <v>19.5</v>
      </c>
      <c r="G25" s="24"/>
    </row>
    <row r="26" spans="1:7" x14ac:dyDescent="0.2">
      <c r="A26" s="64"/>
      <c r="B26" s="47" t="s">
        <v>167</v>
      </c>
      <c r="C26" s="48"/>
      <c r="D26" s="47" t="s">
        <v>168</v>
      </c>
      <c r="E26" s="233"/>
      <c r="F26" s="50" t="s">
        <v>169</v>
      </c>
      <c r="G26" s="24"/>
    </row>
    <row r="27" spans="1:7" x14ac:dyDescent="0.2">
      <c r="A27" s="64"/>
      <c r="B27" s="47" t="s">
        <v>172</v>
      </c>
      <c r="C27" s="48"/>
      <c r="D27" s="47" t="s">
        <v>2865</v>
      </c>
      <c r="E27" s="233"/>
      <c r="F27" s="572">
        <v>22</v>
      </c>
      <c r="G27" s="24"/>
    </row>
    <row r="28" spans="1:7" x14ac:dyDescent="0.2">
      <c r="A28" s="64"/>
      <c r="B28" s="47" t="s">
        <v>351</v>
      </c>
      <c r="C28" s="48"/>
      <c r="D28" s="47" t="s">
        <v>2866</v>
      </c>
      <c r="E28" s="233"/>
      <c r="F28" s="50">
        <v>50</v>
      </c>
      <c r="G28" s="24"/>
    </row>
    <row r="29" spans="1:7" x14ac:dyDescent="0.2">
      <c r="A29" s="64"/>
      <c r="B29" s="47" t="s">
        <v>2867</v>
      </c>
      <c r="C29" s="48" t="s">
        <v>135</v>
      </c>
      <c r="D29" s="47" t="s">
        <v>2868</v>
      </c>
      <c r="E29" s="233"/>
      <c r="F29" s="50">
        <v>27.5</v>
      </c>
      <c r="G29" s="24"/>
    </row>
    <row r="30" spans="1:7" x14ac:dyDescent="0.2">
      <c r="A30" s="504" t="s">
        <v>135</v>
      </c>
      <c r="B30" s="507" t="s">
        <v>2869</v>
      </c>
      <c r="C30" s="48"/>
      <c r="D30" s="597" t="s">
        <v>2870</v>
      </c>
      <c r="E30" s="233"/>
      <c r="F30" s="50">
        <v>12</v>
      </c>
      <c r="G30" s="24"/>
    </row>
    <row r="31" spans="1:7" x14ac:dyDescent="0.2">
      <c r="A31" s="504" t="s">
        <v>135</v>
      </c>
      <c r="B31" s="47" t="s">
        <v>2871</v>
      </c>
      <c r="C31" s="48"/>
      <c r="D31" s="47" t="s">
        <v>2872</v>
      </c>
      <c r="E31" s="233"/>
      <c r="F31" s="50">
        <v>15</v>
      </c>
      <c r="G31" s="133"/>
    </row>
    <row r="32" spans="1:7" x14ac:dyDescent="0.2">
      <c r="A32" s="504" t="s">
        <v>135</v>
      </c>
      <c r="B32" s="47" t="s">
        <v>355</v>
      </c>
      <c r="C32" s="48"/>
      <c r="D32" s="47" t="s">
        <v>175</v>
      </c>
      <c r="E32" s="233"/>
      <c r="F32" s="50" t="s">
        <v>169</v>
      </c>
      <c r="G32" s="133"/>
    </row>
    <row r="33" spans="1:7" x14ac:dyDescent="0.2">
      <c r="A33" s="504" t="s">
        <v>2835</v>
      </c>
      <c r="B33" s="507" t="s">
        <v>2873</v>
      </c>
      <c r="C33" s="48"/>
      <c r="D33" s="47" t="s">
        <v>2874</v>
      </c>
      <c r="E33" s="233"/>
      <c r="F33" s="50" t="s">
        <v>169</v>
      </c>
      <c r="G33" s="133"/>
    </row>
    <row r="34" spans="1:7" x14ac:dyDescent="0.2">
      <c r="A34" s="504" t="s">
        <v>2835</v>
      </c>
      <c r="B34" s="507" t="s">
        <v>2873</v>
      </c>
      <c r="C34" s="48"/>
      <c r="D34" s="47" t="s">
        <v>2875</v>
      </c>
      <c r="E34" s="233"/>
      <c r="F34" s="50" t="s">
        <v>169</v>
      </c>
      <c r="G34" s="133"/>
    </row>
    <row r="35" spans="1:7" x14ac:dyDescent="0.2">
      <c r="A35" s="504" t="s">
        <v>2835</v>
      </c>
      <c r="B35" s="507" t="s">
        <v>2876</v>
      </c>
      <c r="C35" s="48"/>
      <c r="D35" s="47" t="s">
        <v>2877</v>
      </c>
      <c r="E35" s="233"/>
      <c r="F35" s="50" t="s">
        <v>169</v>
      </c>
      <c r="G35" s="133"/>
    </row>
    <row r="36" spans="1:7" x14ac:dyDescent="0.2">
      <c r="A36" s="504" t="s">
        <v>2835</v>
      </c>
      <c r="B36" s="507" t="s">
        <v>2876</v>
      </c>
      <c r="C36" s="48"/>
      <c r="D36" s="47" t="s">
        <v>2878</v>
      </c>
      <c r="E36" s="233"/>
      <c r="F36" s="50" t="s">
        <v>169</v>
      </c>
      <c r="G36" s="133"/>
    </row>
    <row r="37" spans="1:7" x14ac:dyDescent="0.2">
      <c r="A37" s="504" t="s">
        <v>135</v>
      </c>
      <c r="B37" s="47" t="s">
        <v>356</v>
      </c>
      <c r="C37" s="48"/>
      <c r="D37" s="47" t="s">
        <v>2879</v>
      </c>
      <c r="E37" s="233"/>
      <c r="F37" s="50" t="s">
        <v>169</v>
      </c>
      <c r="G37" s="133"/>
    </row>
    <row r="38" spans="1:7" s="43" customFormat="1" ht="15.75" customHeight="1" x14ac:dyDescent="0.2">
      <c r="A38" s="71"/>
      <c r="B38" s="812" t="s">
        <v>178</v>
      </c>
      <c r="C38" s="813" t="s">
        <v>138</v>
      </c>
      <c r="D38" s="814" t="s">
        <v>155</v>
      </c>
      <c r="E38" s="383">
        <v>0.15</v>
      </c>
      <c r="F38" s="383">
        <v>0.1</v>
      </c>
      <c r="G38" s="383">
        <v>0.05</v>
      </c>
    </row>
    <row r="39" spans="1:7" s="43" customFormat="1" x14ac:dyDescent="0.2">
      <c r="A39" s="504" t="s">
        <v>2835</v>
      </c>
      <c r="B39" s="945" t="s">
        <v>179</v>
      </c>
      <c r="C39" s="946">
        <v>600100189</v>
      </c>
      <c r="D39" s="947" t="s">
        <v>180</v>
      </c>
      <c r="E39" s="948">
        <v>22.200000000000003</v>
      </c>
      <c r="F39" s="948">
        <v>20</v>
      </c>
      <c r="G39" s="944">
        <v>18</v>
      </c>
    </row>
    <row r="40" spans="1:7" s="43" customFormat="1" x14ac:dyDescent="0.2">
      <c r="A40" s="504" t="s">
        <v>2835</v>
      </c>
      <c r="B40" s="365" t="s">
        <v>181</v>
      </c>
      <c r="C40" s="366"/>
      <c r="D40" s="315" t="s">
        <v>182</v>
      </c>
      <c r="E40" s="301">
        <v>55.6</v>
      </c>
      <c r="F40" s="301">
        <v>50</v>
      </c>
      <c r="G40" s="596">
        <v>45</v>
      </c>
    </row>
    <row r="41" spans="1:7" s="43" customFormat="1" x14ac:dyDescent="0.2">
      <c r="A41" s="504" t="s">
        <v>2835</v>
      </c>
      <c r="B41" s="365" t="s">
        <v>183</v>
      </c>
      <c r="C41" s="366">
        <v>600100176</v>
      </c>
      <c r="D41" s="315" t="s">
        <v>184</v>
      </c>
      <c r="E41" s="301">
        <v>22.200000000000003</v>
      </c>
      <c r="F41" s="301">
        <v>20</v>
      </c>
      <c r="G41" s="596">
        <v>18</v>
      </c>
    </row>
    <row r="42" spans="1:7" x14ac:dyDescent="0.2">
      <c r="A42" s="505" t="s">
        <v>2835</v>
      </c>
      <c r="B42" s="506" t="s">
        <v>2880</v>
      </c>
      <c r="C42" s="369"/>
      <c r="D42" s="369"/>
      <c r="E42" s="369"/>
      <c r="F42" s="369"/>
      <c r="G42" s="369"/>
    </row>
    <row r="43" spans="1:7" s="510" customFormat="1" ht="21" customHeight="1" x14ac:dyDescent="0.2">
      <c r="A43" s="509"/>
      <c r="B43" s="511" t="s">
        <v>2881</v>
      </c>
      <c r="C43" s="509"/>
      <c r="D43" s="509"/>
      <c r="E43" s="509"/>
      <c r="F43" s="509"/>
      <c r="G43" s="512"/>
    </row>
    <row r="44" spans="1:7" s="510" customFormat="1" x14ac:dyDescent="0.2">
      <c r="A44" s="509"/>
      <c r="B44" s="511" t="s">
        <v>2882</v>
      </c>
      <c r="C44" s="509"/>
      <c r="D44" s="509"/>
      <c r="E44" s="509"/>
      <c r="F44" s="509"/>
      <c r="G44" s="512"/>
    </row>
    <row r="45" spans="1:7" x14ac:dyDescent="0.2">
      <c r="A45" s="505"/>
      <c r="B45" s="443" t="s">
        <v>2883</v>
      </c>
      <c r="C45" s="369"/>
      <c r="D45" s="369"/>
      <c r="E45" s="369"/>
      <c r="F45" s="369"/>
      <c r="G45" s="369"/>
    </row>
    <row r="46" spans="1:7" x14ac:dyDescent="0.2">
      <c r="A46" s="505"/>
      <c r="B46" s="511" t="s">
        <v>2884</v>
      </c>
      <c r="C46" s="369"/>
      <c r="D46" s="369"/>
      <c r="E46" s="369"/>
      <c r="F46" s="369"/>
      <c r="G46" s="369"/>
    </row>
    <row r="47" spans="1:7" s="43" customFormat="1" ht="28.5" customHeight="1" x14ac:dyDescent="0.2">
      <c r="A47" s="255" t="s">
        <v>2885</v>
      </c>
      <c r="B47" s="240" t="s">
        <v>137</v>
      </c>
      <c r="C47" s="240" t="s">
        <v>138</v>
      </c>
      <c r="D47" s="624" t="s">
        <v>155</v>
      </c>
      <c r="E47" s="241">
        <v>0.15</v>
      </c>
      <c r="F47" s="241">
        <v>0.1</v>
      </c>
      <c r="G47" s="241">
        <v>0.05</v>
      </c>
    </row>
    <row r="48" spans="1:7" s="43" customFormat="1" ht="37" customHeight="1" x14ac:dyDescent="0.2">
      <c r="A48" s="272" t="s">
        <v>135</v>
      </c>
      <c r="B48" s="47" t="str">
        <f>[1]Accessories!B299</f>
        <v>WG 6DX16.5LX14W WHT</v>
      </c>
      <c r="C48" s="48" t="str">
        <f>[1]Accessories!C299</f>
        <v>300400013-001</v>
      </c>
      <c r="D48" s="45" t="str">
        <f>[1]Accessories!D299</f>
        <v>wireguard, 6"D X 16.5"L X 14"W, white (OL2 surface wall, CRV recessed wall, ESL surface, EVR wall, FTZC wall, VE wall, FTZ wall, VST MINI wall, VSTM wall, PCHA wall, EPX wall, EPC wall)</v>
      </c>
      <c r="E48" s="300">
        <v>71.600000000000009</v>
      </c>
      <c r="F48" s="300">
        <v>64.400000000000006</v>
      </c>
      <c r="G48" s="160">
        <f>[1]Accessories!G299</f>
        <v>58</v>
      </c>
    </row>
    <row r="49" spans="1:7" s="43" customFormat="1" x14ac:dyDescent="0.2">
      <c r="A49" s="443" t="s">
        <v>188</v>
      </c>
      <c r="B49" s="479"/>
      <c r="C49" s="480"/>
      <c r="D49" s="480"/>
      <c r="E49" s="480"/>
      <c r="F49" s="480"/>
      <c r="G49" s="480"/>
    </row>
    <row r="50" spans="1:7" x14ac:dyDescent="0.2">
      <c r="A50" s="505"/>
      <c r="B50" s="506"/>
      <c r="C50" s="369"/>
      <c r="D50" s="369"/>
      <c r="E50" s="369"/>
      <c r="F50" s="369"/>
      <c r="G50" s="369"/>
    </row>
    <row r="51" spans="1:7" s="43" customFormat="1" x14ac:dyDescent="0.2">
      <c r="A51" s="67" t="s">
        <v>276</v>
      </c>
      <c r="B51" s="44"/>
      <c r="C51" s="44"/>
      <c r="D51" s="44"/>
      <c r="E51" s="44"/>
      <c r="F51" s="44"/>
      <c r="G51" s="44"/>
    </row>
    <row r="52" spans="1:7" x14ac:dyDescent="0.2">
      <c r="A52" s="505"/>
      <c r="B52" s="506"/>
      <c r="C52" s="369"/>
      <c r="D52" s="369"/>
      <c r="E52" s="369"/>
      <c r="F52" s="369"/>
      <c r="G52" s="369"/>
    </row>
    <row r="53" spans="1:7" x14ac:dyDescent="0.2">
      <c r="A53" s="505"/>
      <c r="B53" s="369"/>
      <c r="C53" s="369"/>
      <c r="D53" s="369"/>
      <c r="E53" s="369"/>
      <c r="F53" s="369"/>
      <c r="G53" s="369"/>
    </row>
    <row r="54" spans="1:7" x14ac:dyDescent="0.2">
      <c r="A54" s="369"/>
      <c r="B54" s="369"/>
      <c r="C54" s="369"/>
      <c r="D54" s="369"/>
      <c r="E54" s="369"/>
      <c r="F54" s="369"/>
      <c r="G54" s="369"/>
    </row>
    <row r="55" spans="1:7" x14ac:dyDescent="0.2">
      <c r="A55" s="369"/>
      <c r="B55" s="999"/>
      <c r="C55" s="369"/>
      <c r="D55" s="369"/>
      <c r="E55" s="369"/>
      <c r="F55" s="369"/>
      <c r="G55" s="369"/>
    </row>
    <row r="56" spans="1:7" x14ac:dyDescent="0.2">
      <c r="A56" s="369"/>
      <c r="B56" s="369"/>
      <c r="C56" s="369"/>
      <c r="D56" s="369"/>
      <c r="E56" s="369"/>
      <c r="F56" s="369"/>
      <c r="G56" s="369"/>
    </row>
    <row r="57" spans="1:7" x14ac:dyDescent="0.2">
      <c r="A57" s="369"/>
      <c r="B57" s="369"/>
      <c r="C57" s="369"/>
      <c r="D57" s="369"/>
      <c r="E57" s="369"/>
      <c r="F57" s="1000"/>
      <c r="G57" s="369"/>
    </row>
    <row r="58" spans="1:7" x14ac:dyDescent="0.2">
      <c r="A58" s="369"/>
      <c r="B58" s="369"/>
      <c r="C58" s="369"/>
      <c r="D58" s="369"/>
      <c r="E58" s="369"/>
      <c r="F58" s="1000"/>
      <c r="G58" s="369"/>
    </row>
    <row r="59" spans="1:7" x14ac:dyDescent="0.2">
      <c r="A59" s="369"/>
      <c r="B59" s="369"/>
      <c r="C59" s="369"/>
      <c r="D59" s="369"/>
      <c r="E59" s="369"/>
      <c r="F59" s="369"/>
      <c r="G59" s="369"/>
    </row>
    <row r="60" spans="1:7" x14ac:dyDescent="0.2">
      <c r="A60" s="369"/>
      <c r="B60" s="369"/>
      <c r="C60" s="369"/>
      <c r="D60" s="369"/>
      <c r="E60" s="369"/>
      <c r="F60" s="369"/>
      <c r="G60" s="369"/>
    </row>
    <row r="61" spans="1:7" x14ac:dyDescent="0.2">
      <c r="A61" s="369"/>
      <c r="B61" s="369"/>
      <c r="C61" s="369"/>
      <c r="D61" s="369"/>
      <c r="E61" s="369"/>
      <c r="F61" s="369"/>
      <c r="G61" s="369"/>
    </row>
    <row r="62" spans="1:7" x14ac:dyDescent="0.2">
      <c r="A62" s="369"/>
      <c r="B62" s="369"/>
      <c r="C62" s="369"/>
      <c r="D62" s="369"/>
      <c r="E62" s="369"/>
      <c r="F62" s="369"/>
      <c r="G62" s="369"/>
    </row>
    <row r="63" spans="1:7" x14ac:dyDescent="0.2">
      <c r="A63" s="369"/>
      <c r="B63" s="369"/>
      <c r="C63" s="369"/>
      <c r="D63" s="369"/>
      <c r="E63" s="369"/>
      <c r="F63" s="369"/>
      <c r="G63" s="369"/>
    </row>
    <row r="64" spans="1:7" x14ac:dyDescent="0.2">
      <c r="A64" s="369"/>
      <c r="B64" s="369"/>
      <c r="C64" s="369"/>
      <c r="D64" s="369"/>
      <c r="E64" s="369"/>
      <c r="F64" s="369"/>
      <c r="G64" s="369"/>
    </row>
    <row r="65" spans="1:7" x14ac:dyDescent="0.2">
      <c r="A65" s="369"/>
      <c r="B65" s="369"/>
      <c r="C65" s="369"/>
      <c r="D65" s="369"/>
      <c r="E65" s="369"/>
      <c r="F65" s="369"/>
      <c r="G65" s="369"/>
    </row>
    <row r="66" spans="1:7" x14ac:dyDescent="0.2">
      <c r="A66" s="369"/>
      <c r="B66" s="369"/>
      <c r="C66" s="369"/>
      <c r="D66" s="369"/>
      <c r="E66" s="369"/>
      <c r="F66" s="369"/>
      <c r="G66" s="369"/>
    </row>
    <row r="67" spans="1:7" x14ac:dyDescent="0.2">
      <c r="A67" s="369"/>
      <c r="B67" s="369"/>
      <c r="C67" s="369"/>
      <c r="D67" s="369"/>
      <c r="E67" s="369"/>
      <c r="F67" s="369"/>
      <c r="G67" s="369"/>
    </row>
  </sheetData>
  <hyperlinks>
    <hyperlink ref="G43" r:id="rId1" display="Link to Beghelli Web Page" xr:uid="{4E2D6CB7-5F6F-F04D-AFEA-28D7A24B7E37}"/>
    <hyperlink ref="B43" r:id="rId2" xr:uid="{18ECA32F-AB6E-6245-8B8E-932C8F5AD974}"/>
    <hyperlink ref="B45" r:id="rId3" display="Link to Beghelli Web Page" xr:uid="{3C9C952C-AC3B-ED47-B999-7A13B3BE9368}"/>
    <hyperlink ref="B46" r:id="rId4" xr:uid="{742CC4D7-FCD1-A144-8719-11DE86660438}"/>
    <hyperlink ref="B44" r:id="rId5" xr:uid="{20E1F423-9E7E-C145-9730-C5923E3EFEC3}"/>
    <hyperlink ref="A51" location="Index!A1" display="Return to Index" xr:uid="{31CFDFFA-E05C-EF4B-9DEC-2424E34986A1}"/>
    <hyperlink ref="A49" r:id="rId6" xr:uid="{13702243-AD49-814C-981D-F8D6F254968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06C3-BCAF-EB45-B2E2-79A6E66275C1}">
  <sheetPr>
    <tabColor rgb="FF00B0F0"/>
  </sheetPr>
  <dimension ref="A1:G73"/>
  <sheetViews>
    <sheetView topLeftCell="A45" workbookViewId="0">
      <selection activeCell="A72" sqref="A72"/>
    </sheetView>
  </sheetViews>
  <sheetFormatPr baseColWidth="10" defaultColWidth="10.83203125" defaultRowHeight="16" x14ac:dyDescent="0.2"/>
  <cols>
    <col min="1" max="1" width="14" style="43" customWidth="1"/>
    <col min="2" max="2" width="19.5" style="43" customWidth="1"/>
    <col min="3" max="3" width="11.83203125" style="43" customWidth="1"/>
    <col min="4" max="4" width="49.1640625" style="43" customWidth="1"/>
    <col min="5" max="16384" width="10.83203125" style="43"/>
  </cols>
  <sheetData>
    <row r="1" spans="1:7" s="185" customFormat="1" ht="36" customHeight="1" x14ac:dyDescent="0.2">
      <c r="A1" s="468" t="s">
        <v>2886</v>
      </c>
      <c r="B1" s="469"/>
      <c r="C1" s="469"/>
      <c r="D1" s="469"/>
      <c r="E1" s="469"/>
      <c r="F1" s="469"/>
      <c r="G1" s="469"/>
    </row>
    <row r="2" spans="1:7" ht="17" x14ac:dyDescent="0.2">
      <c r="A2" s="642" t="s">
        <v>2887</v>
      </c>
      <c r="B2" s="502" t="s">
        <v>137</v>
      </c>
      <c r="C2" s="502" t="s">
        <v>138</v>
      </c>
      <c r="D2" s="643" t="s">
        <v>2563</v>
      </c>
      <c r="E2" s="383">
        <v>0.15</v>
      </c>
      <c r="F2" s="383">
        <v>0.1</v>
      </c>
      <c r="G2" s="383">
        <v>0.05</v>
      </c>
    </row>
    <row r="3" spans="1:7" x14ac:dyDescent="0.2">
      <c r="A3" s="201"/>
      <c r="B3" s="413" t="s">
        <v>2888</v>
      </c>
      <c r="C3" s="215">
        <v>101100212</v>
      </c>
      <c r="D3" s="424" t="s">
        <v>2889</v>
      </c>
      <c r="E3" s="466">
        <v>27.1</v>
      </c>
      <c r="F3" s="466">
        <v>24.400000000000002</v>
      </c>
      <c r="G3" s="467">
        <v>22</v>
      </c>
    </row>
    <row r="4" spans="1:7" x14ac:dyDescent="0.2">
      <c r="A4" s="201"/>
      <c r="B4" s="124" t="s">
        <v>2890</v>
      </c>
      <c r="C4" s="48">
        <v>101100353</v>
      </c>
      <c r="D4" s="45" t="s">
        <v>2891</v>
      </c>
      <c r="E4" s="180">
        <v>37</v>
      </c>
      <c r="F4" s="180">
        <v>33.300000000000004</v>
      </c>
      <c r="G4" s="111">
        <v>30</v>
      </c>
    </row>
    <row r="5" spans="1:7" ht="24" x14ac:dyDescent="0.2">
      <c r="A5" s="201"/>
      <c r="B5" s="124" t="s">
        <v>2892</v>
      </c>
      <c r="C5" s="48">
        <v>101100354</v>
      </c>
      <c r="D5" s="45" t="s">
        <v>2893</v>
      </c>
      <c r="E5" s="180">
        <v>42</v>
      </c>
      <c r="F5" s="180">
        <v>37.800000000000004</v>
      </c>
      <c r="G5" s="111">
        <v>34</v>
      </c>
    </row>
    <row r="6" spans="1:7" x14ac:dyDescent="0.2">
      <c r="A6" s="202"/>
      <c r="B6" s="124" t="s">
        <v>2894</v>
      </c>
      <c r="C6" s="48">
        <v>101100234</v>
      </c>
      <c r="D6" s="45" t="s">
        <v>2895</v>
      </c>
      <c r="E6" s="180">
        <v>37</v>
      </c>
      <c r="F6" s="180">
        <v>33.300000000000004</v>
      </c>
      <c r="G6" s="111">
        <v>30</v>
      </c>
    </row>
    <row r="7" spans="1:7" x14ac:dyDescent="0.2">
      <c r="A7" s="201"/>
      <c r="B7" s="124" t="s">
        <v>2896</v>
      </c>
      <c r="C7" s="48">
        <v>101100213</v>
      </c>
      <c r="D7" s="45" t="s">
        <v>2897</v>
      </c>
      <c r="E7" s="180">
        <v>29.700000000000003</v>
      </c>
      <c r="F7" s="180">
        <v>26.700000000000003</v>
      </c>
      <c r="G7" s="111">
        <v>24</v>
      </c>
    </row>
    <row r="8" spans="1:7" ht="24" x14ac:dyDescent="0.2">
      <c r="A8" s="201"/>
      <c r="B8" s="124" t="s">
        <v>2898</v>
      </c>
      <c r="C8" s="48">
        <v>101100400</v>
      </c>
      <c r="D8" s="45" t="s">
        <v>2899</v>
      </c>
      <c r="E8" s="180">
        <v>44.400000000000006</v>
      </c>
      <c r="F8" s="180">
        <v>40</v>
      </c>
      <c r="G8" s="111">
        <v>36</v>
      </c>
    </row>
    <row r="9" spans="1:7" x14ac:dyDescent="0.2">
      <c r="A9" s="202"/>
      <c r="B9" s="124" t="s">
        <v>2900</v>
      </c>
      <c r="C9" s="48">
        <v>101100396</v>
      </c>
      <c r="D9" s="45" t="s">
        <v>2901</v>
      </c>
      <c r="E9" s="180">
        <v>39.6</v>
      </c>
      <c r="F9" s="180">
        <v>35.6</v>
      </c>
      <c r="G9" s="111">
        <v>32</v>
      </c>
    </row>
    <row r="10" spans="1:7" x14ac:dyDescent="0.2">
      <c r="A10" s="202"/>
      <c r="B10" s="124" t="s">
        <v>2902</v>
      </c>
      <c r="C10" s="48">
        <v>101100382</v>
      </c>
      <c r="D10" s="45" t="s">
        <v>2903</v>
      </c>
      <c r="E10" s="180">
        <v>35.800000000000004</v>
      </c>
      <c r="F10" s="180">
        <v>32.200000000000003</v>
      </c>
      <c r="G10" s="112">
        <v>29</v>
      </c>
    </row>
    <row r="11" spans="1:7" x14ac:dyDescent="0.2">
      <c r="A11" s="204"/>
      <c r="B11" s="629" t="s">
        <v>178</v>
      </c>
      <c r="C11" s="632" t="s">
        <v>138</v>
      </c>
      <c r="D11" s="736" t="s">
        <v>155</v>
      </c>
      <c r="E11" s="737">
        <v>0.15</v>
      </c>
      <c r="F11" s="744">
        <v>0.1</v>
      </c>
      <c r="G11" s="678">
        <v>0.05</v>
      </c>
    </row>
    <row r="12" spans="1:7" x14ac:dyDescent="0.2">
      <c r="A12" s="204"/>
      <c r="B12" s="676" t="s">
        <v>2663</v>
      </c>
      <c r="C12" s="244" t="s">
        <v>2664</v>
      </c>
      <c r="D12" s="245" t="s">
        <v>2665</v>
      </c>
      <c r="E12" s="738">
        <v>55.6</v>
      </c>
      <c r="F12" s="739">
        <v>50</v>
      </c>
      <c r="G12" s="698">
        <v>45</v>
      </c>
    </row>
    <row r="13" spans="1:7" ht="21" customHeight="1" x14ac:dyDescent="0.2">
      <c r="A13" s="327" t="s">
        <v>188</v>
      </c>
      <c r="B13" s="67"/>
      <c r="C13" s="67"/>
      <c r="D13" s="67"/>
      <c r="E13" s="67"/>
      <c r="F13" s="67"/>
      <c r="G13" s="44"/>
    </row>
    <row r="14" spans="1:7" ht="17" x14ac:dyDescent="0.2">
      <c r="A14" s="423" t="s">
        <v>2904</v>
      </c>
      <c r="B14" s="388" t="s">
        <v>137</v>
      </c>
      <c r="C14" s="388" t="s">
        <v>138</v>
      </c>
      <c r="D14" s="643" t="s">
        <v>2563</v>
      </c>
      <c r="E14" s="534">
        <v>0.15</v>
      </c>
      <c r="F14" s="534">
        <v>0.1</v>
      </c>
      <c r="G14" s="534">
        <v>0.05</v>
      </c>
    </row>
    <row r="15" spans="1:7" x14ac:dyDescent="0.2">
      <c r="A15" s="201"/>
      <c r="B15" s="413" t="s">
        <v>2905</v>
      </c>
      <c r="C15" s="215">
        <v>101100479</v>
      </c>
      <c r="D15" s="740" t="s">
        <v>2906</v>
      </c>
      <c r="E15" s="180">
        <v>27.1</v>
      </c>
      <c r="F15" s="180">
        <v>24.400000000000002</v>
      </c>
      <c r="G15" s="382">
        <v>22</v>
      </c>
    </row>
    <row r="16" spans="1:7" x14ac:dyDescent="0.2">
      <c r="A16" s="201"/>
      <c r="B16" s="413" t="s">
        <v>2907</v>
      </c>
      <c r="C16" s="215"/>
      <c r="D16" s="740" t="s">
        <v>2908</v>
      </c>
      <c r="E16" s="180">
        <v>27.1</v>
      </c>
      <c r="F16" s="180">
        <v>24.400000000000002</v>
      </c>
      <c r="G16" s="382">
        <v>22</v>
      </c>
    </row>
    <row r="17" spans="1:7" x14ac:dyDescent="0.2">
      <c r="A17" s="201"/>
      <c r="B17" s="61" t="s">
        <v>154</v>
      </c>
      <c r="C17" s="154"/>
      <c r="D17" s="639" t="s">
        <v>155</v>
      </c>
      <c r="E17" s="741"/>
      <c r="F17" s="742" t="s">
        <v>156</v>
      </c>
      <c r="G17" s="743"/>
    </row>
    <row r="18" spans="1:7" x14ac:dyDescent="0.2">
      <c r="A18" s="201"/>
      <c r="B18" s="124" t="s">
        <v>161</v>
      </c>
      <c r="C18" s="48"/>
      <c r="D18" s="628" t="s">
        <v>202</v>
      </c>
      <c r="E18" s="401"/>
      <c r="F18" s="117">
        <v>10</v>
      </c>
      <c r="G18" s="490"/>
    </row>
    <row r="19" spans="1:7" x14ac:dyDescent="0.2">
      <c r="A19" s="201"/>
      <c r="B19" s="124" t="s">
        <v>420</v>
      </c>
      <c r="C19" s="48"/>
      <c r="D19" s="628" t="s">
        <v>421</v>
      </c>
      <c r="E19" s="49"/>
      <c r="F19" s="50">
        <v>6</v>
      </c>
      <c r="G19" s="197"/>
    </row>
    <row r="20" spans="1:7" ht="21" customHeight="1" x14ac:dyDescent="0.2">
      <c r="A20" s="327" t="s">
        <v>188</v>
      </c>
      <c r="B20" s="67"/>
      <c r="C20" s="67"/>
      <c r="D20" s="647"/>
      <c r="E20" s="67"/>
      <c r="F20" s="67"/>
      <c r="G20" s="44"/>
    </row>
    <row r="21" spans="1:7" ht="17" x14ac:dyDescent="0.2">
      <c r="A21" s="423" t="s">
        <v>2909</v>
      </c>
      <c r="B21" s="388" t="s">
        <v>137</v>
      </c>
      <c r="C21" s="388" t="s">
        <v>138</v>
      </c>
      <c r="D21" s="643" t="s">
        <v>2910</v>
      </c>
      <c r="E21" s="383">
        <v>0.15</v>
      </c>
      <c r="F21" s="383">
        <v>0.1</v>
      </c>
      <c r="G21" s="383">
        <v>0.05</v>
      </c>
    </row>
    <row r="22" spans="1:7" x14ac:dyDescent="0.2">
      <c r="A22" s="201"/>
      <c r="B22" s="413" t="s">
        <v>2911</v>
      </c>
      <c r="C22" s="215">
        <v>101100161</v>
      </c>
      <c r="D22" s="669" t="s">
        <v>2912</v>
      </c>
      <c r="E22" s="466">
        <v>27.1</v>
      </c>
      <c r="F22" s="466">
        <v>24.400000000000002</v>
      </c>
      <c r="G22" s="467">
        <v>22</v>
      </c>
    </row>
    <row r="23" spans="1:7" x14ac:dyDescent="0.2">
      <c r="A23" s="201"/>
      <c r="B23" s="413" t="s">
        <v>2913</v>
      </c>
      <c r="C23" s="215"/>
      <c r="D23" s="669" t="s">
        <v>2914</v>
      </c>
      <c r="E23" s="466">
        <v>27.1</v>
      </c>
      <c r="F23" s="466">
        <v>24.400000000000002</v>
      </c>
      <c r="G23" s="467">
        <v>22</v>
      </c>
    </row>
    <row r="24" spans="1:7" x14ac:dyDescent="0.2">
      <c r="A24" s="201"/>
      <c r="B24" s="124" t="s">
        <v>2915</v>
      </c>
      <c r="C24" s="48">
        <v>101100162</v>
      </c>
      <c r="D24" s="628" t="s">
        <v>2916</v>
      </c>
      <c r="E24" s="180">
        <v>27.1</v>
      </c>
      <c r="F24" s="180">
        <v>24.400000000000002</v>
      </c>
      <c r="G24" s="111">
        <v>22</v>
      </c>
    </row>
    <row r="25" spans="1:7" x14ac:dyDescent="0.2">
      <c r="A25" s="201"/>
      <c r="B25" s="124" t="s">
        <v>2917</v>
      </c>
      <c r="C25" s="48">
        <v>101100163</v>
      </c>
      <c r="D25" s="628" t="s">
        <v>2918</v>
      </c>
      <c r="E25" s="180">
        <v>32.1</v>
      </c>
      <c r="F25" s="180">
        <v>28.900000000000002</v>
      </c>
      <c r="G25" s="111">
        <v>26</v>
      </c>
    </row>
    <row r="26" spans="1:7" x14ac:dyDescent="0.2">
      <c r="A26" s="201"/>
      <c r="B26" s="124" t="s">
        <v>2919</v>
      </c>
      <c r="C26" s="48"/>
      <c r="D26" s="628" t="s">
        <v>2920</v>
      </c>
      <c r="E26" s="180">
        <v>32.1</v>
      </c>
      <c r="F26" s="180">
        <v>28.900000000000002</v>
      </c>
      <c r="G26" s="111">
        <v>26</v>
      </c>
    </row>
    <row r="27" spans="1:7" x14ac:dyDescent="0.2">
      <c r="A27" s="201"/>
      <c r="B27" s="124" t="s">
        <v>2921</v>
      </c>
      <c r="C27" s="48">
        <v>101100164</v>
      </c>
      <c r="D27" s="628" t="s">
        <v>2922</v>
      </c>
      <c r="E27" s="180">
        <v>32.1</v>
      </c>
      <c r="F27" s="180">
        <v>28.900000000000002</v>
      </c>
      <c r="G27" s="111">
        <v>26</v>
      </c>
    </row>
    <row r="28" spans="1:7" x14ac:dyDescent="0.2">
      <c r="A28" s="201"/>
      <c r="B28" s="124" t="s">
        <v>2923</v>
      </c>
      <c r="C28" s="48">
        <v>101100335</v>
      </c>
      <c r="D28" s="628" t="s">
        <v>2924</v>
      </c>
      <c r="E28" s="180">
        <v>39.6</v>
      </c>
      <c r="F28" s="180">
        <v>35.6</v>
      </c>
      <c r="G28" s="111">
        <v>32</v>
      </c>
    </row>
    <row r="29" spans="1:7" x14ac:dyDescent="0.2">
      <c r="A29" s="201"/>
      <c r="B29" s="124" t="s">
        <v>2925</v>
      </c>
      <c r="C29" s="48">
        <v>101100389</v>
      </c>
      <c r="D29" s="628" t="s">
        <v>2926</v>
      </c>
      <c r="E29" s="180">
        <v>39.6</v>
      </c>
      <c r="F29" s="180">
        <v>35.6</v>
      </c>
      <c r="G29" s="111">
        <v>32</v>
      </c>
    </row>
    <row r="30" spans="1:7" x14ac:dyDescent="0.2">
      <c r="A30" s="202"/>
      <c r="B30" s="61" t="s">
        <v>154</v>
      </c>
      <c r="C30" s="62"/>
      <c r="D30" s="145" t="s">
        <v>155</v>
      </c>
      <c r="E30" s="66"/>
      <c r="F30" s="36" t="s">
        <v>156</v>
      </c>
      <c r="G30" s="203"/>
    </row>
    <row r="31" spans="1:7" x14ac:dyDescent="0.2">
      <c r="A31" s="201"/>
      <c r="B31" s="124" t="s">
        <v>161</v>
      </c>
      <c r="C31" s="48"/>
      <c r="D31" s="45" t="s">
        <v>202</v>
      </c>
      <c r="E31" s="386"/>
      <c r="F31" s="107">
        <v>10</v>
      </c>
      <c r="G31" s="463"/>
    </row>
    <row r="32" spans="1:7" x14ac:dyDescent="0.2">
      <c r="A32" s="699"/>
      <c r="B32" s="629" t="s">
        <v>178</v>
      </c>
      <c r="C32" s="632" t="s">
        <v>138</v>
      </c>
      <c r="D32" s="747" t="s">
        <v>155</v>
      </c>
      <c r="E32" s="677">
        <v>0.15</v>
      </c>
      <c r="F32" s="678">
        <v>0.1</v>
      </c>
      <c r="G32" s="678">
        <v>0.05</v>
      </c>
    </row>
    <row r="33" spans="1:7" ht="24" x14ac:dyDescent="0.2">
      <c r="A33" s="699"/>
      <c r="B33" s="676" t="s">
        <v>2927</v>
      </c>
      <c r="C33" s="244" t="s">
        <v>2928</v>
      </c>
      <c r="D33" s="746" t="s">
        <v>2929</v>
      </c>
      <c r="E33" s="697">
        <v>56.8</v>
      </c>
      <c r="F33" s="697">
        <v>51.1</v>
      </c>
      <c r="G33" s="670">
        <v>46</v>
      </c>
    </row>
    <row r="34" spans="1:7" ht="21" customHeight="1" x14ac:dyDescent="0.2">
      <c r="A34" s="327" t="s">
        <v>188</v>
      </c>
      <c r="B34" s="67"/>
      <c r="C34" s="67"/>
      <c r="D34" s="67"/>
      <c r="E34" s="67"/>
      <c r="F34" s="67"/>
      <c r="G34" s="44"/>
    </row>
    <row r="35" spans="1:7" ht="17" x14ac:dyDescent="0.2">
      <c r="A35" s="423" t="s">
        <v>2930</v>
      </c>
      <c r="B35" s="388" t="s">
        <v>137</v>
      </c>
      <c r="C35" s="388" t="s">
        <v>138</v>
      </c>
      <c r="D35" s="643" t="s">
        <v>2910</v>
      </c>
      <c r="E35" s="383">
        <v>0.15</v>
      </c>
      <c r="F35" s="383">
        <v>0.1</v>
      </c>
      <c r="G35" s="383">
        <v>0.05</v>
      </c>
    </row>
    <row r="36" spans="1:7" s="185" customFormat="1" ht="16" customHeight="1" x14ac:dyDescent="0.2">
      <c r="A36" s="201"/>
      <c r="B36" s="412" t="s">
        <v>2931</v>
      </c>
      <c r="C36" s="215">
        <v>101100214</v>
      </c>
      <c r="D36" s="669" t="s">
        <v>2932</v>
      </c>
      <c r="E36" s="466">
        <v>54.300000000000004</v>
      </c>
      <c r="F36" s="466">
        <v>48.900000000000006</v>
      </c>
      <c r="G36" s="467">
        <v>44</v>
      </c>
    </row>
    <row r="37" spans="1:7" s="185" customFormat="1" ht="16" customHeight="1" x14ac:dyDescent="0.2">
      <c r="A37" s="201"/>
      <c r="B37" s="676" t="s">
        <v>2933</v>
      </c>
      <c r="C37" s="676"/>
      <c r="D37" s="669" t="s">
        <v>2934</v>
      </c>
      <c r="E37" s="697">
        <v>54.3</v>
      </c>
      <c r="F37" s="697">
        <v>48.9</v>
      </c>
      <c r="G37" s="698">
        <v>44</v>
      </c>
    </row>
    <row r="38" spans="1:7" x14ac:dyDescent="0.2">
      <c r="A38" s="201"/>
      <c r="B38" s="47" t="s">
        <v>2935</v>
      </c>
      <c r="C38" s="48">
        <v>101100215</v>
      </c>
      <c r="D38" s="628" t="s">
        <v>2936</v>
      </c>
      <c r="E38" s="180">
        <v>54.300000000000004</v>
      </c>
      <c r="F38" s="180">
        <v>48.900000000000006</v>
      </c>
      <c r="G38" s="111">
        <v>44</v>
      </c>
    </row>
    <row r="39" spans="1:7" x14ac:dyDescent="0.2">
      <c r="A39" s="201"/>
      <c r="B39" s="47" t="s">
        <v>2937</v>
      </c>
      <c r="C39" s="48">
        <v>101100252</v>
      </c>
      <c r="D39" s="628" t="s">
        <v>2938</v>
      </c>
      <c r="E39" s="180">
        <v>61.800000000000004</v>
      </c>
      <c r="F39" s="180">
        <v>55.6</v>
      </c>
      <c r="G39" s="111">
        <v>50</v>
      </c>
    </row>
    <row r="40" spans="1:7" ht="24" x14ac:dyDescent="0.2">
      <c r="A40" s="201"/>
      <c r="B40" s="47" t="s">
        <v>2939</v>
      </c>
      <c r="C40" s="48"/>
      <c r="D40" s="628" t="s">
        <v>2940</v>
      </c>
      <c r="E40" s="180">
        <v>61.800000000000004</v>
      </c>
      <c r="F40" s="180">
        <v>55.6</v>
      </c>
      <c r="G40" s="111">
        <v>50</v>
      </c>
    </row>
    <row r="41" spans="1:7" x14ac:dyDescent="0.2">
      <c r="A41" s="201"/>
      <c r="B41" s="47" t="s">
        <v>2941</v>
      </c>
      <c r="C41" s="48">
        <v>101100255</v>
      </c>
      <c r="D41" s="628" t="s">
        <v>2942</v>
      </c>
      <c r="E41" s="180">
        <v>61.800000000000004</v>
      </c>
      <c r="F41" s="180">
        <v>55.6</v>
      </c>
      <c r="G41" s="111">
        <v>50</v>
      </c>
    </row>
    <row r="42" spans="1:7" x14ac:dyDescent="0.2">
      <c r="A42" s="201"/>
      <c r="B42" s="47" t="s">
        <v>2943</v>
      </c>
      <c r="C42" s="48"/>
      <c r="D42" s="628" t="s">
        <v>2942</v>
      </c>
      <c r="E42" s="180">
        <v>61.800000000000004</v>
      </c>
      <c r="F42" s="180">
        <v>55.6</v>
      </c>
      <c r="G42" s="111">
        <v>50</v>
      </c>
    </row>
    <row r="43" spans="1:7" x14ac:dyDescent="0.2">
      <c r="A43" s="201"/>
      <c r="B43" s="65" t="s">
        <v>154</v>
      </c>
      <c r="C43" s="62"/>
      <c r="D43" s="639" t="s">
        <v>155</v>
      </c>
      <c r="E43" s="66"/>
      <c r="F43" s="36" t="s">
        <v>156</v>
      </c>
      <c r="G43" s="196"/>
    </row>
    <row r="44" spans="1:7" x14ac:dyDescent="0.2">
      <c r="A44" s="202"/>
      <c r="B44" s="47" t="s">
        <v>161</v>
      </c>
      <c r="C44" s="48"/>
      <c r="D44" s="628" t="s">
        <v>202</v>
      </c>
      <c r="E44" s="49"/>
      <c r="F44" s="50">
        <v>10</v>
      </c>
      <c r="G44" s="197"/>
    </row>
    <row r="45" spans="1:7" ht="21" customHeight="1" x14ac:dyDescent="0.2">
      <c r="A45" s="327" t="s">
        <v>188</v>
      </c>
      <c r="B45" s="429"/>
      <c r="C45" s="429"/>
      <c r="D45" s="429"/>
      <c r="E45" s="429"/>
      <c r="F45" s="429"/>
      <c r="G45" s="44"/>
    </row>
    <row r="46" spans="1:7" x14ac:dyDescent="0.2">
      <c r="A46" s="204"/>
      <c r="B46" s="114"/>
      <c r="C46" s="115"/>
      <c r="D46" s="116"/>
      <c r="E46" s="199"/>
      <c r="F46" s="117"/>
      <c r="G46" s="117"/>
    </row>
    <row r="47" spans="1:7" ht="32.25" customHeight="1" x14ac:dyDescent="0.2">
      <c r="A47" s="464" t="s">
        <v>2944</v>
      </c>
      <c r="B47" s="465"/>
      <c r="C47" s="465"/>
      <c r="D47" s="465"/>
      <c r="E47" s="465"/>
      <c r="F47" s="465"/>
      <c r="G47" s="465"/>
    </row>
    <row r="48" spans="1:7" ht="17" x14ac:dyDescent="0.2">
      <c r="A48" s="423" t="s">
        <v>2945</v>
      </c>
      <c r="B48" s="388" t="s">
        <v>137</v>
      </c>
      <c r="C48" s="388" t="s">
        <v>138</v>
      </c>
      <c r="D48" s="643" t="s">
        <v>2946</v>
      </c>
      <c r="E48" s="383">
        <v>0.15</v>
      </c>
      <c r="F48" s="383">
        <v>0.1</v>
      </c>
      <c r="G48" s="383">
        <v>0.05</v>
      </c>
    </row>
    <row r="49" spans="1:7" x14ac:dyDescent="0.2">
      <c r="A49" s="201"/>
      <c r="B49" s="412" t="s">
        <v>2947</v>
      </c>
      <c r="C49" s="215">
        <v>101100363</v>
      </c>
      <c r="D49" s="669" t="s">
        <v>2948</v>
      </c>
      <c r="E49" s="466">
        <v>79</v>
      </c>
      <c r="F49" s="466">
        <v>71.100000000000009</v>
      </c>
      <c r="G49" s="467">
        <v>64</v>
      </c>
    </row>
    <row r="50" spans="1:7" x14ac:dyDescent="0.2">
      <c r="A50" s="201"/>
      <c r="B50" s="47" t="s">
        <v>2949</v>
      </c>
      <c r="C50" s="48">
        <v>101100367</v>
      </c>
      <c r="D50" s="628" t="s">
        <v>2950</v>
      </c>
      <c r="E50" s="180">
        <v>79</v>
      </c>
      <c r="F50" s="180">
        <v>71.100000000000009</v>
      </c>
      <c r="G50" s="111">
        <v>64</v>
      </c>
    </row>
    <row r="51" spans="1:7" x14ac:dyDescent="0.2">
      <c r="A51" s="201"/>
      <c r="B51" s="47" t="s">
        <v>2951</v>
      </c>
      <c r="C51" s="48">
        <v>101100371</v>
      </c>
      <c r="D51" s="628" t="s">
        <v>2952</v>
      </c>
      <c r="E51" s="180">
        <v>86.4</v>
      </c>
      <c r="F51" s="180">
        <v>77.800000000000011</v>
      </c>
      <c r="G51" s="111">
        <v>70</v>
      </c>
    </row>
    <row r="52" spans="1:7" x14ac:dyDescent="0.2">
      <c r="A52" s="201"/>
      <c r="B52" s="47" t="s">
        <v>2953</v>
      </c>
      <c r="C52" s="48">
        <v>101100375</v>
      </c>
      <c r="D52" s="628" t="s">
        <v>2954</v>
      </c>
      <c r="E52" s="180">
        <v>86.4</v>
      </c>
      <c r="F52" s="180">
        <v>77.800000000000011</v>
      </c>
      <c r="G52" s="111">
        <v>70</v>
      </c>
    </row>
    <row r="53" spans="1:7" x14ac:dyDescent="0.2">
      <c r="A53" s="201"/>
      <c r="B53" s="47" t="s">
        <v>2955</v>
      </c>
      <c r="C53" s="48">
        <v>101100373</v>
      </c>
      <c r="D53" s="628" t="s">
        <v>2956</v>
      </c>
      <c r="E53" s="180">
        <v>93.800000000000011</v>
      </c>
      <c r="F53" s="180">
        <v>84.4</v>
      </c>
      <c r="G53" s="111">
        <v>76</v>
      </c>
    </row>
    <row r="54" spans="1:7" x14ac:dyDescent="0.2">
      <c r="A54" s="201"/>
      <c r="B54" s="47" t="s">
        <v>2957</v>
      </c>
      <c r="C54" s="48">
        <v>101100377</v>
      </c>
      <c r="D54" s="628" t="s">
        <v>2958</v>
      </c>
      <c r="E54" s="180">
        <v>93.800000000000011</v>
      </c>
      <c r="F54" s="180">
        <v>84.4</v>
      </c>
      <c r="G54" s="111">
        <v>76</v>
      </c>
    </row>
    <row r="55" spans="1:7" x14ac:dyDescent="0.2">
      <c r="A55" s="201"/>
      <c r="B55" s="65" t="s">
        <v>154</v>
      </c>
      <c r="C55" s="62"/>
      <c r="D55" s="639" t="s">
        <v>155</v>
      </c>
      <c r="E55" s="66"/>
      <c r="F55" s="36" t="s">
        <v>156</v>
      </c>
      <c r="G55" s="203"/>
    </row>
    <row r="56" spans="1:7" x14ac:dyDescent="0.2">
      <c r="A56" s="202"/>
      <c r="B56" s="47" t="s">
        <v>161</v>
      </c>
      <c r="C56" s="48"/>
      <c r="D56" s="628" t="s">
        <v>2959</v>
      </c>
      <c r="E56" s="386"/>
      <c r="F56" s="107">
        <v>10</v>
      </c>
      <c r="G56" s="463"/>
    </row>
    <row r="57" spans="1:7" x14ac:dyDescent="0.2">
      <c r="A57" s="204"/>
      <c r="B57" s="750" t="s">
        <v>178</v>
      </c>
      <c r="C57" s="632" t="s">
        <v>138</v>
      </c>
      <c r="D57" s="747" t="s">
        <v>155</v>
      </c>
      <c r="E57" s="677">
        <v>0.15</v>
      </c>
      <c r="F57" s="678">
        <v>0.1</v>
      </c>
      <c r="G57" s="678">
        <v>0.05</v>
      </c>
    </row>
    <row r="58" spans="1:7" ht="24" x14ac:dyDescent="0.2">
      <c r="A58" s="204"/>
      <c r="B58" s="748" t="s">
        <v>2927</v>
      </c>
      <c r="C58" s="244" t="s">
        <v>2928</v>
      </c>
      <c r="D58" s="749" t="s">
        <v>2929</v>
      </c>
      <c r="E58" s="738">
        <v>56.8</v>
      </c>
      <c r="F58" s="738">
        <v>51.1</v>
      </c>
      <c r="G58" s="745">
        <v>46</v>
      </c>
    </row>
    <row r="59" spans="1:7" ht="20.25" customHeight="1" x14ac:dyDescent="0.2">
      <c r="A59" s="204"/>
      <c r="B59" s="748" t="s">
        <v>2960</v>
      </c>
      <c r="C59" s="244" t="s">
        <v>2961</v>
      </c>
      <c r="D59" s="749" t="s">
        <v>2962</v>
      </c>
      <c r="E59" s="738">
        <v>79</v>
      </c>
      <c r="F59" s="738">
        <v>71.099999999999994</v>
      </c>
      <c r="G59" s="745">
        <v>64</v>
      </c>
    </row>
    <row r="60" spans="1:7" ht="21" customHeight="1" x14ac:dyDescent="0.2">
      <c r="A60" s="327" t="s">
        <v>188</v>
      </c>
      <c r="B60" s="429"/>
      <c r="C60" s="429"/>
      <c r="D60" s="647"/>
      <c r="E60" s="429"/>
      <c r="F60" s="429"/>
      <c r="G60" s="44"/>
    </row>
    <row r="61" spans="1:7" ht="16" customHeight="1" x14ac:dyDescent="0.2">
      <c r="A61" s="423" t="s">
        <v>2963</v>
      </c>
      <c r="B61" s="388" t="s">
        <v>137</v>
      </c>
      <c r="C61" s="388" t="s">
        <v>138</v>
      </c>
      <c r="D61" s="643" t="s">
        <v>2946</v>
      </c>
      <c r="E61" s="383">
        <v>0.15</v>
      </c>
      <c r="F61" s="383">
        <v>0.1</v>
      </c>
      <c r="G61" s="383">
        <v>0.05</v>
      </c>
    </row>
    <row r="62" spans="1:7" x14ac:dyDescent="0.2">
      <c r="A62" s="202"/>
      <c r="B62" s="412" t="s">
        <v>2964</v>
      </c>
      <c r="C62" s="215">
        <v>101100379</v>
      </c>
      <c r="D62" s="669" t="s">
        <v>2965</v>
      </c>
      <c r="E62" s="466">
        <v>107.4</v>
      </c>
      <c r="F62" s="466">
        <v>96.7</v>
      </c>
      <c r="G62" s="467">
        <v>87</v>
      </c>
    </row>
    <row r="63" spans="1:7" x14ac:dyDescent="0.2">
      <c r="A63" s="202"/>
      <c r="B63" s="47" t="s">
        <v>2966</v>
      </c>
      <c r="C63" s="48">
        <v>101100383</v>
      </c>
      <c r="D63" s="628" t="s">
        <v>2967</v>
      </c>
      <c r="E63" s="180">
        <v>107.4</v>
      </c>
      <c r="F63" s="180">
        <v>96.7</v>
      </c>
      <c r="G63" s="111">
        <v>87</v>
      </c>
    </row>
    <row r="64" spans="1:7" ht="24" customHeight="1" x14ac:dyDescent="0.2">
      <c r="A64" s="202"/>
      <c r="B64" s="47" t="s">
        <v>2968</v>
      </c>
      <c r="C64" s="48">
        <v>101100381</v>
      </c>
      <c r="D64" s="628" t="s">
        <v>2969</v>
      </c>
      <c r="E64" s="180">
        <v>116</v>
      </c>
      <c r="F64" s="180">
        <v>104.4</v>
      </c>
      <c r="G64" s="111">
        <v>94</v>
      </c>
    </row>
    <row r="65" spans="1:7" ht="24" customHeight="1" x14ac:dyDescent="0.2">
      <c r="A65" s="202"/>
      <c r="B65" s="47" t="s">
        <v>2970</v>
      </c>
      <c r="C65" s="48">
        <v>101100385</v>
      </c>
      <c r="D65" s="628" t="s">
        <v>2971</v>
      </c>
      <c r="E65" s="180">
        <v>116</v>
      </c>
      <c r="F65" s="180">
        <v>104.4</v>
      </c>
      <c r="G65" s="111">
        <v>94</v>
      </c>
    </row>
    <row r="66" spans="1:7" x14ac:dyDescent="0.2">
      <c r="A66" s="201"/>
      <c r="B66" s="65" t="s">
        <v>154</v>
      </c>
      <c r="C66" s="62"/>
      <c r="D66" s="639" t="s">
        <v>155</v>
      </c>
      <c r="E66" s="66"/>
      <c r="F66" s="36" t="s">
        <v>156</v>
      </c>
      <c r="G66" s="196"/>
    </row>
    <row r="67" spans="1:7" x14ac:dyDescent="0.2">
      <c r="A67" s="202"/>
      <c r="B67" s="430" t="s">
        <v>161</v>
      </c>
      <c r="C67" s="431"/>
      <c r="D67" s="663" t="s">
        <v>202</v>
      </c>
      <c r="E67" s="386"/>
      <c r="F67" s="107">
        <v>10</v>
      </c>
      <c r="G67" s="463"/>
    </row>
    <row r="68" spans="1:7" x14ac:dyDescent="0.2">
      <c r="A68" s="87"/>
      <c r="B68" s="750" t="s">
        <v>178</v>
      </c>
      <c r="C68" s="632" t="s">
        <v>138</v>
      </c>
      <c r="D68" s="747" t="s">
        <v>155</v>
      </c>
      <c r="E68" s="677">
        <v>0.15</v>
      </c>
      <c r="F68" s="678">
        <v>0.1</v>
      </c>
      <c r="G68" s="678">
        <v>0.05</v>
      </c>
    </row>
    <row r="69" spans="1:7" ht="36" x14ac:dyDescent="0.2">
      <c r="A69" s="87"/>
      <c r="B69" s="748" t="s">
        <v>2610</v>
      </c>
      <c r="C69" s="244" t="s">
        <v>2611</v>
      </c>
      <c r="D69" s="749" t="s">
        <v>2612</v>
      </c>
      <c r="E69" s="738">
        <v>71.599999999999994</v>
      </c>
      <c r="F69" s="738">
        <v>64.400000000000006</v>
      </c>
      <c r="G69" s="745">
        <v>58</v>
      </c>
    </row>
    <row r="70" spans="1:7" ht="22" customHeight="1" x14ac:dyDescent="0.2">
      <c r="A70" s="429" t="s">
        <v>188</v>
      </c>
      <c r="B70" s="44"/>
      <c r="C70" s="44"/>
      <c r="D70" s="44"/>
      <c r="E70" s="44"/>
      <c r="F70" s="44"/>
      <c r="G70" s="44"/>
    </row>
    <row r="71" spans="1:7" x14ac:dyDescent="0.2">
      <c r="A71" s="44"/>
      <c r="B71" s="44"/>
      <c r="C71" s="44"/>
      <c r="D71" s="44"/>
      <c r="E71" s="44"/>
      <c r="F71" s="44"/>
      <c r="G71" s="44"/>
    </row>
    <row r="72" spans="1:7" x14ac:dyDescent="0.2">
      <c r="A72" s="67" t="s">
        <v>276</v>
      </c>
      <c r="B72" s="44"/>
      <c r="C72" s="44"/>
      <c r="D72" s="44"/>
      <c r="E72" s="44"/>
      <c r="F72" s="44"/>
      <c r="G72" s="44"/>
    </row>
    <row r="73" spans="1:7" x14ac:dyDescent="0.2">
      <c r="A73" s="44"/>
      <c r="B73" s="44"/>
      <c r="C73" s="44"/>
      <c r="D73" s="44"/>
      <c r="E73" s="44"/>
      <c r="F73" s="44"/>
      <c r="G73" s="44"/>
    </row>
  </sheetData>
  <hyperlinks>
    <hyperlink ref="A72" location="Index!A1" display="Return to Index" xr:uid="{F785C5A3-2564-C743-B59C-3D3EEBF361A0}"/>
    <hyperlink ref="A13:G13" r:id="rId1" display="Link to Beghelli Web Page" xr:uid="{D1529D79-8AB4-4D6B-A2D8-C852A9E3C77C}"/>
    <hyperlink ref="A20:G20" r:id="rId2" display="Link to Beghelli Web Page" xr:uid="{76B60764-DB03-4AB7-B085-A5BD1C44B6DD}"/>
    <hyperlink ref="A34:G34" r:id="rId3" display="Link to Beghelli Web Page" xr:uid="{A4032A4A-468E-4CFC-91E4-B1E40A161EFF}"/>
    <hyperlink ref="A45:G45" r:id="rId4" display="Link to Beghelli Web Page" xr:uid="{74FE16F9-54E8-4B1F-BA75-120678DC84E1}"/>
    <hyperlink ref="A60:G60" r:id="rId5" display="Link to Beghelli Web Page" xr:uid="{57FAFA54-F383-446A-9992-1B6A0B8268CE}"/>
    <hyperlink ref="A70" r:id="rId6" xr:uid="{D3FA33E3-3695-4B18-9692-DD969260590A}"/>
    <hyperlink ref="D20" r:id="rId7" display="https://beghelliusa.com/products/paco-peh-t20/" xr:uid="{E6D9BDC4-0C81-6348-9162-B599258830B8}"/>
    <hyperlink ref="D60" r:id="rId8" display="https://beghelliusa.com/products/paco-aqua-exit/" xr:uid="{D6BFBD37-9E80-2E40-AE41-78385325D7F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948F-FD4C-0B40-9E42-C7456BEF2A7B}">
  <dimension ref="A1:G55"/>
  <sheetViews>
    <sheetView topLeftCell="A13" zoomScale="176" workbookViewId="0">
      <selection activeCell="A19" sqref="A19"/>
    </sheetView>
  </sheetViews>
  <sheetFormatPr baseColWidth="10" defaultColWidth="11" defaultRowHeight="16" x14ac:dyDescent="0.2"/>
  <cols>
    <col min="1" max="1" width="18.6640625" customWidth="1"/>
    <col min="2" max="2" width="17.6640625" customWidth="1"/>
    <col min="3" max="3" width="13.6640625" customWidth="1"/>
    <col min="4" max="4" width="42.6640625" customWidth="1"/>
  </cols>
  <sheetData>
    <row r="1" spans="1:7" s="184" customFormat="1" ht="32" customHeight="1" x14ac:dyDescent="0.3">
      <c r="A1" s="1386" t="s">
        <v>2972</v>
      </c>
      <c r="B1" s="1387"/>
      <c r="C1" s="1387"/>
      <c r="D1" s="1387"/>
      <c r="E1" s="1387"/>
      <c r="F1" s="1387"/>
      <c r="G1" s="1399"/>
    </row>
    <row r="2" spans="1:7" ht="17" x14ac:dyDescent="0.2">
      <c r="A2" s="57" t="s">
        <v>2973</v>
      </c>
      <c r="B2" s="33" t="s">
        <v>137</v>
      </c>
      <c r="C2" s="33" t="s">
        <v>138</v>
      </c>
      <c r="D2" s="82" t="s">
        <v>521</v>
      </c>
      <c r="E2" s="34">
        <v>0.15</v>
      </c>
      <c r="F2" s="34">
        <v>0.1</v>
      </c>
      <c r="G2" s="195">
        <v>0.05</v>
      </c>
    </row>
    <row r="3" spans="1:7" x14ac:dyDescent="0.2">
      <c r="A3" s="60"/>
      <c r="B3" s="47" t="s">
        <v>2974</v>
      </c>
      <c r="C3" s="48">
        <v>101000042</v>
      </c>
      <c r="D3" s="45" t="s">
        <v>2975</v>
      </c>
      <c r="E3" s="1001">
        <v>125.9</v>
      </c>
      <c r="F3" s="1001">
        <v>113.30000000000001</v>
      </c>
      <c r="G3" s="111">
        <v>102</v>
      </c>
    </row>
    <row r="4" spans="1:7" x14ac:dyDescent="0.2">
      <c r="A4" s="64"/>
      <c r="B4" s="47" t="s">
        <v>2976</v>
      </c>
      <c r="C4" s="48">
        <v>101000043</v>
      </c>
      <c r="D4" s="45" t="s">
        <v>2977</v>
      </c>
      <c r="E4" s="1001">
        <v>179</v>
      </c>
      <c r="F4" s="1001">
        <v>161.10000000000002</v>
      </c>
      <c r="G4" s="111">
        <v>145</v>
      </c>
    </row>
    <row r="5" spans="1:7" x14ac:dyDescent="0.2">
      <c r="A5" s="64"/>
      <c r="B5" s="47" t="s">
        <v>2978</v>
      </c>
      <c r="C5" s="48">
        <v>101000044</v>
      </c>
      <c r="D5" s="45" t="s">
        <v>2979</v>
      </c>
      <c r="E5" s="1001">
        <v>193.8</v>
      </c>
      <c r="F5" s="1001">
        <v>174.4</v>
      </c>
      <c r="G5" s="111">
        <v>157</v>
      </c>
    </row>
    <row r="6" spans="1:7" x14ac:dyDescent="0.2">
      <c r="A6" s="64"/>
      <c r="B6" s="65" t="s">
        <v>154</v>
      </c>
      <c r="C6" s="62" t="s">
        <v>138</v>
      </c>
      <c r="D6" s="145" t="s">
        <v>155</v>
      </c>
      <c r="E6" s="66"/>
      <c r="F6" s="36" t="s">
        <v>156</v>
      </c>
      <c r="G6" s="196"/>
    </row>
    <row r="7" spans="1:7" x14ac:dyDescent="0.2">
      <c r="A7" s="64"/>
      <c r="B7" s="47" t="s">
        <v>343</v>
      </c>
      <c r="C7" s="48"/>
      <c r="D7" s="45" t="s">
        <v>344</v>
      </c>
      <c r="E7" s="49"/>
      <c r="F7" s="50">
        <v>25</v>
      </c>
      <c r="G7" s="197"/>
    </row>
    <row r="8" spans="1:7" x14ac:dyDescent="0.2">
      <c r="A8" s="64"/>
      <c r="B8" s="47" t="s">
        <v>161</v>
      </c>
      <c r="C8" s="48"/>
      <c r="D8" s="45" t="s">
        <v>202</v>
      </c>
      <c r="E8" s="49"/>
      <c r="F8" s="50">
        <v>25</v>
      </c>
      <c r="G8" s="197"/>
    </row>
    <row r="9" spans="1:7" x14ac:dyDescent="0.2">
      <c r="A9" s="64"/>
      <c r="B9" s="47" t="s">
        <v>163</v>
      </c>
      <c r="C9" s="48"/>
      <c r="D9" s="45" t="s">
        <v>348</v>
      </c>
      <c r="E9" s="49"/>
      <c r="F9" s="572">
        <v>19.5</v>
      </c>
      <c r="G9" s="197"/>
    </row>
    <row r="10" spans="1:7" x14ac:dyDescent="0.2">
      <c r="A10" s="64"/>
      <c r="B10" s="47" t="s">
        <v>167</v>
      </c>
      <c r="C10" s="48"/>
      <c r="D10" s="45" t="s">
        <v>927</v>
      </c>
      <c r="E10" s="49"/>
      <c r="F10" s="572" t="s">
        <v>169</v>
      </c>
      <c r="G10" s="197"/>
    </row>
    <row r="11" spans="1:7" x14ac:dyDescent="0.2">
      <c r="A11" s="64"/>
      <c r="B11" s="191" t="s">
        <v>176</v>
      </c>
      <c r="C11" s="192"/>
      <c r="D11" s="1002" t="s">
        <v>177</v>
      </c>
      <c r="E11" s="193"/>
      <c r="F11" s="1004">
        <v>18</v>
      </c>
      <c r="G11" s="1003"/>
    </row>
    <row r="12" spans="1:7" ht="21" customHeight="1" x14ac:dyDescent="0.2">
      <c r="A12" s="67" t="s">
        <v>188</v>
      </c>
      <c r="B12" s="67"/>
      <c r="C12" s="67"/>
      <c r="D12" s="67"/>
      <c r="E12" s="67"/>
      <c r="F12" s="67"/>
      <c r="G12" s="429"/>
    </row>
    <row r="13" spans="1:7" ht="17" x14ac:dyDescent="0.2">
      <c r="A13" s="187" t="s">
        <v>590</v>
      </c>
      <c r="B13" s="188" t="s">
        <v>137</v>
      </c>
      <c r="C13" s="188" t="s">
        <v>138</v>
      </c>
      <c r="D13" s="219" t="s">
        <v>521</v>
      </c>
      <c r="E13" s="189">
        <v>0.15</v>
      </c>
      <c r="F13" s="189">
        <v>0.1</v>
      </c>
      <c r="G13" s="198">
        <v>0.05</v>
      </c>
    </row>
    <row r="14" spans="1:7" x14ac:dyDescent="0.2">
      <c r="A14" s="60"/>
      <c r="B14" s="47" t="s">
        <v>2980</v>
      </c>
      <c r="C14" s="48">
        <v>101000045</v>
      </c>
      <c r="D14" s="45" t="s">
        <v>2975</v>
      </c>
      <c r="E14" s="1001">
        <v>140.80000000000001</v>
      </c>
      <c r="F14" s="1001">
        <v>126.7</v>
      </c>
      <c r="G14" s="111">
        <v>114</v>
      </c>
    </row>
    <row r="15" spans="1:7" x14ac:dyDescent="0.2">
      <c r="A15" s="64"/>
      <c r="B15" s="47" t="s">
        <v>2981</v>
      </c>
      <c r="C15" s="48">
        <v>101000046</v>
      </c>
      <c r="D15" s="45" t="s">
        <v>2977</v>
      </c>
      <c r="E15" s="1001">
        <v>187.70000000000002</v>
      </c>
      <c r="F15" s="1001">
        <v>168.9</v>
      </c>
      <c r="G15" s="111">
        <v>152</v>
      </c>
    </row>
    <row r="16" spans="1:7" x14ac:dyDescent="0.2">
      <c r="A16" s="64"/>
      <c r="B16" s="47" t="s">
        <v>2982</v>
      </c>
      <c r="C16" s="48">
        <v>101000047</v>
      </c>
      <c r="D16" s="45" t="s">
        <v>2979</v>
      </c>
      <c r="E16" s="1001">
        <v>202.4</v>
      </c>
      <c r="F16" s="1001">
        <v>182.20000000000002</v>
      </c>
      <c r="G16" s="111">
        <v>164</v>
      </c>
    </row>
    <row r="17" spans="1:7" x14ac:dyDescent="0.2">
      <c r="A17" s="64"/>
      <c r="B17" s="65" t="s">
        <v>154</v>
      </c>
      <c r="C17" s="62" t="s">
        <v>138</v>
      </c>
      <c r="D17" s="145" t="s">
        <v>155</v>
      </c>
      <c r="E17" s="66"/>
      <c r="F17" s="36" t="s">
        <v>156</v>
      </c>
      <c r="G17" s="196"/>
    </row>
    <row r="18" spans="1:7" x14ac:dyDescent="0.2">
      <c r="A18" s="64"/>
      <c r="B18" s="47" t="s">
        <v>343</v>
      </c>
      <c r="C18" s="48"/>
      <c r="D18" s="45" t="s">
        <v>344</v>
      </c>
      <c r="E18" s="49"/>
      <c r="F18" s="50">
        <v>25</v>
      </c>
      <c r="G18" s="197"/>
    </row>
    <row r="19" spans="1:7" x14ac:dyDescent="0.2">
      <c r="A19" s="64"/>
      <c r="B19" s="47" t="s">
        <v>161</v>
      </c>
      <c r="C19" s="48"/>
      <c r="D19" s="45" t="s">
        <v>202</v>
      </c>
      <c r="E19" s="49"/>
      <c r="F19" s="50">
        <v>25</v>
      </c>
      <c r="G19" s="197"/>
    </row>
    <row r="20" spans="1:7" x14ac:dyDescent="0.2">
      <c r="A20" s="64"/>
      <c r="B20" s="47" t="s">
        <v>163</v>
      </c>
      <c r="C20" s="48"/>
      <c r="D20" s="45" t="s">
        <v>348</v>
      </c>
      <c r="E20" s="49"/>
      <c r="F20" s="572">
        <v>19.5</v>
      </c>
      <c r="G20" s="197"/>
    </row>
    <row r="21" spans="1:7" ht="21" customHeight="1" x14ac:dyDescent="0.2">
      <c r="A21" s="1398" t="s">
        <v>188</v>
      </c>
      <c r="B21" s="1398"/>
      <c r="C21" s="1398"/>
      <c r="D21" s="1398"/>
      <c r="E21" s="1398"/>
      <c r="F21" s="1398"/>
      <c r="G21" s="1304"/>
    </row>
    <row r="22" spans="1:7" x14ac:dyDescent="0.2">
      <c r="A22" s="57" t="s">
        <v>2983</v>
      </c>
      <c r="B22" s="33" t="s">
        <v>137</v>
      </c>
      <c r="C22" s="33" t="s">
        <v>138</v>
      </c>
      <c r="D22" s="82" t="s">
        <v>238</v>
      </c>
      <c r="E22" s="34">
        <v>0.15</v>
      </c>
      <c r="F22" s="34">
        <v>0.1</v>
      </c>
      <c r="G22" s="195">
        <v>0.05</v>
      </c>
    </row>
    <row r="23" spans="1:7" x14ac:dyDescent="0.2">
      <c r="A23" s="60"/>
      <c r="B23" s="47" t="s">
        <v>2984</v>
      </c>
      <c r="C23" s="48"/>
      <c r="D23" s="45" t="s">
        <v>2985</v>
      </c>
      <c r="E23" s="1001">
        <v>144.4</v>
      </c>
      <c r="F23" s="1001">
        <v>130</v>
      </c>
      <c r="G23" s="111">
        <v>117</v>
      </c>
    </row>
    <row r="24" spans="1:7" x14ac:dyDescent="0.2">
      <c r="A24" s="64"/>
      <c r="B24" s="47" t="s">
        <v>2986</v>
      </c>
      <c r="C24" s="48"/>
      <c r="D24" s="45" t="s">
        <v>2987</v>
      </c>
      <c r="E24" s="1001">
        <v>209.9</v>
      </c>
      <c r="F24" s="1001">
        <v>188.9</v>
      </c>
      <c r="G24" s="111">
        <v>170</v>
      </c>
    </row>
    <row r="25" spans="1:7" x14ac:dyDescent="0.2">
      <c r="A25" s="64"/>
      <c r="B25" s="47" t="s">
        <v>2988</v>
      </c>
      <c r="C25" s="48"/>
      <c r="D25" s="45" t="s">
        <v>2989</v>
      </c>
      <c r="E25" s="1001">
        <v>225.9</v>
      </c>
      <c r="F25" s="1001">
        <v>203.3</v>
      </c>
      <c r="G25" s="111">
        <v>183</v>
      </c>
    </row>
    <row r="26" spans="1:7" x14ac:dyDescent="0.2">
      <c r="A26" s="64"/>
      <c r="B26" s="65" t="s">
        <v>154</v>
      </c>
      <c r="C26" s="62" t="s">
        <v>138</v>
      </c>
      <c r="D26" s="145" t="s">
        <v>155</v>
      </c>
      <c r="E26" s="66"/>
      <c r="F26" s="36" t="s">
        <v>156</v>
      </c>
      <c r="G26" s="196"/>
    </row>
    <row r="27" spans="1:7" x14ac:dyDescent="0.2">
      <c r="A27" s="64"/>
      <c r="B27" s="47" t="s">
        <v>343</v>
      </c>
      <c r="C27" s="48"/>
      <c r="D27" s="45" t="s">
        <v>344</v>
      </c>
      <c r="E27" s="49"/>
      <c r="F27" s="50">
        <v>25</v>
      </c>
      <c r="G27" s="197"/>
    </row>
    <row r="28" spans="1:7" x14ac:dyDescent="0.2">
      <c r="A28" s="64"/>
      <c r="B28" s="47" t="s">
        <v>161</v>
      </c>
      <c r="C28" s="48"/>
      <c r="D28" s="45" t="s">
        <v>202</v>
      </c>
      <c r="E28" s="49"/>
      <c r="F28" s="50">
        <v>22</v>
      </c>
      <c r="G28" s="197"/>
    </row>
    <row r="29" spans="1:7" x14ac:dyDescent="0.2">
      <c r="A29" s="64"/>
      <c r="B29" s="47" t="s">
        <v>167</v>
      </c>
      <c r="C29" s="48"/>
      <c r="D29" s="45" t="s">
        <v>927</v>
      </c>
      <c r="E29" s="49"/>
      <c r="F29" s="572" t="s">
        <v>169</v>
      </c>
      <c r="G29" s="197"/>
    </row>
    <row r="30" spans="1:7" ht="21" customHeight="1" x14ac:dyDescent="0.2">
      <c r="A30" s="1398" t="s">
        <v>188</v>
      </c>
      <c r="B30" s="1398"/>
      <c r="C30" s="1398"/>
      <c r="D30" s="1398"/>
      <c r="E30" s="1398"/>
      <c r="F30" s="1398"/>
      <c r="G30" s="1304"/>
    </row>
    <row r="31" spans="1:7" ht="17" x14ac:dyDescent="0.2">
      <c r="A31" s="57" t="s">
        <v>2990</v>
      </c>
      <c r="B31" s="33" t="s">
        <v>137</v>
      </c>
      <c r="C31" s="33" t="s">
        <v>138</v>
      </c>
      <c r="D31" s="82" t="s">
        <v>2991</v>
      </c>
      <c r="E31" s="34">
        <v>0.15</v>
      </c>
      <c r="F31" s="34">
        <v>0.1</v>
      </c>
      <c r="G31" s="195">
        <v>0.05</v>
      </c>
    </row>
    <row r="32" spans="1:7" x14ac:dyDescent="0.2">
      <c r="A32" s="60"/>
      <c r="B32" s="47" t="s">
        <v>2992</v>
      </c>
      <c r="C32" s="48">
        <v>101000048</v>
      </c>
      <c r="D32" s="45" t="s">
        <v>2975</v>
      </c>
      <c r="E32" s="1001">
        <v>158</v>
      </c>
      <c r="F32" s="1001">
        <v>142.20000000000002</v>
      </c>
      <c r="G32" s="111">
        <v>128</v>
      </c>
    </row>
    <row r="33" spans="1:7" x14ac:dyDescent="0.2">
      <c r="A33" s="64"/>
      <c r="B33" s="47" t="s">
        <v>2993</v>
      </c>
      <c r="C33" s="48">
        <v>101000049</v>
      </c>
      <c r="D33" s="45" t="s">
        <v>2977</v>
      </c>
      <c r="E33" s="1001">
        <v>234.60000000000002</v>
      </c>
      <c r="F33" s="1001">
        <v>211.10000000000002</v>
      </c>
      <c r="G33" s="111">
        <v>190</v>
      </c>
    </row>
    <row r="34" spans="1:7" x14ac:dyDescent="0.2">
      <c r="A34" s="64"/>
      <c r="B34" s="47" t="s">
        <v>2994</v>
      </c>
      <c r="C34" s="48">
        <v>101000050</v>
      </c>
      <c r="D34" s="45" t="s">
        <v>2979</v>
      </c>
      <c r="E34" s="1001">
        <v>249.3</v>
      </c>
      <c r="F34" s="1001">
        <v>224.4</v>
      </c>
      <c r="G34" s="111">
        <v>202</v>
      </c>
    </row>
    <row r="35" spans="1:7" x14ac:dyDescent="0.2">
      <c r="A35" s="64"/>
      <c r="B35" s="65" t="s">
        <v>154</v>
      </c>
      <c r="C35" s="62" t="s">
        <v>138</v>
      </c>
      <c r="D35" s="145" t="s">
        <v>155</v>
      </c>
      <c r="E35" s="66"/>
      <c r="F35" s="36" t="s">
        <v>156</v>
      </c>
      <c r="G35" s="196"/>
    </row>
    <row r="36" spans="1:7" x14ac:dyDescent="0.2">
      <c r="A36" s="64"/>
      <c r="B36" s="47" t="s">
        <v>343</v>
      </c>
      <c r="C36" s="48"/>
      <c r="D36" s="45" t="s">
        <v>344</v>
      </c>
      <c r="E36" s="49"/>
      <c r="F36" s="50">
        <v>25</v>
      </c>
      <c r="G36" s="197"/>
    </row>
    <row r="37" spans="1:7" x14ac:dyDescent="0.2">
      <c r="A37" s="64"/>
      <c r="B37" s="47" t="s">
        <v>161</v>
      </c>
      <c r="C37" s="48"/>
      <c r="D37" s="45" t="s">
        <v>202</v>
      </c>
      <c r="E37" s="49"/>
      <c r="F37" s="50">
        <v>25</v>
      </c>
      <c r="G37" s="197"/>
    </row>
    <row r="38" spans="1:7" x14ac:dyDescent="0.2">
      <c r="A38" s="368"/>
      <c r="B38" s="365" t="s">
        <v>163</v>
      </c>
      <c r="C38" s="366"/>
      <c r="D38" s="315" t="s">
        <v>348</v>
      </c>
      <c r="E38" s="571"/>
      <c r="F38" s="572">
        <v>19.5</v>
      </c>
      <c r="G38" s="596"/>
    </row>
    <row r="39" spans="1:7" x14ac:dyDescent="0.2">
      <c r="A39" s="368"/>
      <c r="B39" s="365" t="s">
        <v>167</v>
      </c>
      <c r="C39" s="366"/>
      <c r="D39" s="315" t="s">
        <v>927</v>
      </c>
      <c r="E39" s="571"/>
      <c r="F39" s="572" t="s">
        <v>169</v>
      </c>
      <c r="G39" s="596"/>
    </row>
    <row r="40" spans="1:7" x14ac:dyDescent="0.2">
      <c r="A40" s="368"/>
      <c r="B40" s="365" t="s">
        <v>176</v>
      </c>
      <c r="C40" s="366"/>
      <c r="D40" s="315" t="s">
        <v>177</v>
      </c>
      <c r="E40" s="571"/>
      <c r="F40" s="572">
        <v>18</v>
      </c>
      <c r="G40" s="596"/>
    </row>
    <row r="41" spans="1:7" ht="21" customHeight="1" x14ac:dyDescent="0.2">
      <c r="A41" s="1400" t="s">
        <v>188</v>
      </c>
      <c r="B41" s="1400"/>
      <c r="C41" s="1400"/>
      <c r="D41" s="1400"/>
      <c r="E41" s="1400"/>
      <c r="F41" s="1400"/>
      <c r="G41" s="1401"/>
    </row>
    <row r="42" spans="1:7" ht="36" customHeight="1" x14ac:dyDescent="0.2">
      <c r="A42" s="821" t="s">
        <v>2995</v>
      </c>
      <c r="B42" s="822" t="s">
        <v>137</v>
      </c>
      <c r="C42" s="822" t="s">
        <v>138</v>
      </c>
      <c r="D42" s="823" t="s">
        <v>2996</v>
      </c>
      <c r="E42" s="824">
        <v>0.15</v>
      </c>
      <c r="F42" s="824">
        <v>0.1</v>
      </c>
      <c r="G42" s="1005">
        <v>0.05</v>
      </c>
    </row>
    <row r="43" spans="1:7" x14ac:dyDescent="0.2">
      <c r="A43" s="877"/>
      <c r="B43" s="365" t="s">
        <v>2997</v>
      </c>
      <c r="C43" s="366">
        <v>101000056</v>
      </c>
      <c r="D43" s="315" t="s">
        <v>2975</v>
      </c>
      <c r="E43" s="1006">
        <v>192.60000000000002</v>
      </c>
      <c r="F43" s="1006">
        <v>173.3</v>
      </c>
      <c r="G43" s="589">
        <v>156</v>
      </c>
    </row>
    <row r="44" spans="1:7" x14ac:dyDescent="0.2">
      <c r="A44" s="368"/>
      <c r="B44" s="365" t="s">
        <v>2998</v>
      </c>
      <c r="C44" s="366">
        <v>101000051</v>
      </c>
      <c r="D44" s="315" t="s">
        <v>2977</v>
      </c>
      <c r="E44" s="1006">
        <v>279</v>
      </c>
      <c r="F44" s="1006">
        <v>251.10000000000002</v>
      </c>
      <c r="G44" s="589">
        <v>226</v>
      </c>
    </row>
    <row r="45" spans="1:7" x14ac:dyDescent="0.2">
      <c r="A45" s="368"/>
      <c r="B45" s="365" t="s">
        <v>2999</v>
      </c>
      <c r="C45" s="366">
        <v>101000052</v>
      </c>
      <c r="D45" s="315" t="s">
        <v>3000</v>
      </c>
      <c r="E45" s="1006">
        <v>293.8</v>
      </c>
      <c r="F45" s="1006">
        <v>264.40000000000003</v>
      </c>
      <c r="G45" s="589">
        <v>238</v>
      </c>
    </row>
    <row r="46" spans="1:7" x14ac:dyDescent="0.2">
      <c r="A46" s="368"/>
      <c r="B46" s="567" t="s">
        <v>154</v>
      </c>
      <c r="C46" s="568" t="s">
        <v>138</v>
      </c>
      <c r="D46" s="569" t="s">
        <v>155</v>
      </c>
      <c r="E46" s="570"/>
      <c r="F46" s="562" t="s">
        <v>156</v>
      </c>
      <c r="G46" s="595"/>
    </row>
    <row r="47" spans="1:7" x14ac:dyDescent="0.2">
      <c r="A47" s="368"/>
      <c r="B47" s="365" t="s">
        <v>343</v>
      </c>
      <c r="C47" s="366"/>
      <c r="D47" s="315" t="s">
        <v>344</v>
      </c>
      <c r="E47" s="571"/>
      <c r="F47" s="572">
        <v>25</v>
      </c>
      <c r="G47" s="596"/>
    </row>
    <row r="48" spans="1:7" x14ac:dyDescent="0.2">
      <c r="A48" s="368"/>
      <c r="B48" s="365" t="s">
        <v>161</v>
      </c>
      <c r="C48" s="366"/>
      <c r="D48" s="315" t="s">
        <v>202</v>
      </c>
      <c r="E48" s="571"/>
      <c r="F48" s="572">
        <v>25</v>
      </c>
      <c r="G48" s="596"/>
    </row>
    <row r="49" spans="1:7" x14ac:dyDescent="0.2">
      <c r="A49" s="368"/>
      <c r="B49" s="365" t="s">
        <v>163</v>
      </c>
      <c r="C49" s="366"/>
      <c r="D49" s="315" t="s">
        <v>348</v>
      </c>
      <c r="E49" s="571"/>
      <c r="F49" s="572">
        <v>19.5</v>
      </c>
      <c r="G49" s="596"/>
    </row>
    <row r="50" spans="1:7" x14ac:dyDescent="0.2">
      <c r="A50" s="368"/>
      <c r="B50" s="365" t="s">
        <v>167</v>
      </c>
      <c r="C50" s="366"/>
      <c r="D50" s="315" t="s">
        <v>927</v>
      </c>
      <c r="E50" s="571"/>
      <c r="F50" s="572" t="s">
        <v>169</v>
      </c>
      <c r="G50" s="596"/>
    </row>
    <row r="51" spans="1:7" x14ac:dyDescent="0.2">
      <c r="A51" s="368"/>
      <c r="B51" s="902" t="s">
        <v>176</v>
      </c>
      <c r="C51" s="858"/>
      <c r="D51" s="903" t="s">
        <v>177</v>
      </c>
      <c r="E51" s="904"/>
      <c r="F51" s="1007">
        <v>18</v>
      </c>
      <c r="G51" s="905"/>
    </row>
    <row r="52" spans="1:7" ht="21" customHeight="1" x14ac:dyDescent="0.2">
      <c r="A52" s="1397" t="s">
        <v>188</v>
      </c>
      <c r="B52" s="1397"/>
      <c r="C52" s="1397"/>
      <c r="D52" s="1397"/>
      <c r="E52" s="1397"/>
      <c r="F52" s="1397"/>
      <c r="G52" s="1397"/>
    </row>
    <row r="53" spans="1:7" x14ac:dyDescent="0.2">
      <c r="A53" s="190"/>
      <c r="B53" s="190"/>
      <c r="C53" s="190"/>
      <c r="D53" s="190"/>
      <c r="E53" s="190"/>
      <c r="F53" s="190"/>
      <c r="G53" s="190"/>
    </row>
    <row r="54" spans="1:7" x14ac:dyDescent="0.2">
      <c r="A54" s="429" t="s">
        <v>276</v>
      </c>
      <c r="B54" s="15"/>
      <c r="C54" s="15"/>
      <c r="D54" s="15"/>
      <c r="E54" s="15"/>
      <c r="F54" s="15"/>
      <c r="G54" s="15"/>
    </row>
    <row r="55" spans="1:7" x14ac:dyDescent="0.2">
      <c r="A55" s="15"/>
      <c r="B55" s="15"/>
      <c r="C55" s="15"/>
      <c r="D55" s="15"/>
      <c r="E55" s="15"/>
      <c r="F55" s="15"/>
      <c r="G55" s="15"/>
    </row>
  </sheetData>
  <sortState xmlns:xlrd2="http://schemas.microsoft.com/office/spreadsheetml/2017/richdata2" ref="B47:G51">
    <sortCondition ref="B47:B51"/>
  </sortState>
  <mergeCells count="5">
    <mergeCell ref="A52:G52"/>
    <mergeCell ref="A30:G30"/>
    <mergeCell ref="A1:G1"/>
    <mergeCell ref="A21:G21"/>
    <mergeCell ref="A41:G41"/>
  </mergeCells>
  <hyperlinks>
    <hyperlink ref="A54" location="Index!A1" display="Return to Index" xr:uid="{EB06EEAE-FFEE-CA47-8771-89DC241BD9B7}"/>
    <hyperlink ref="A12:G12" r:id="rId1" display="Link to Beghelli Web Page" xr:uid="{7539AC39-7048-8F4D-9D0B-92598BCEB454}"/>
    <hyperlink ref="A21:G21" r:id="rId2" display="Link to Beghelli Web Page" xr:uid="{5A56D947-6331-A748-AEFA-9A539C0166BD}"/>
    <hyperlink ref="A30:G30" r:id="rId3" display="Link to Beghelli Web Page" xr:uid="{987B42D2-8979-A04D-BF82-EEA3E325EB36}"/>
    <hyperlink ref="A41:G41" r:id="rId4" display="Link to Beghelli Web Page" xr:uid="{6F55687B-12FF-AA42-977F-B178CA95360F}"/>
    <hyperlink ref="A52:G52" r:id="rId5" display="Link to Beghelli Web Page" xr:uid="{6254ACF1-FD35-B947-A334-B51E0516901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EC32-A64A-394E-BBF8-848E83DA8468}">
  <dimension ref="A1:G32"/>
  <sheetViews>
    <sheetView zoomScale="178" workbookViewId="0">
      <selection activeCell="B32" sqref="B32"/>
    </sheetView>
  </sheetViews>
  <sheetFormatPr baseColWidth="10" defaultColWidth="11" defaultRowHeight="16" x14ac:dyDescent="0.2"/>
  <cols>
    <col min="1" max="1" width="14.5" customWidth="1"/>
    <col min="2" max="2" width="17.5" customWidth="1"/>
    <col min="4" max="4" width="53.6640625" customWidth="1"/>
  </cols>
  <sheetData>
    <row r="1" spans="1:7" ht="17" x14ac:dyDescent="0.2">
      <c r="A1" s="123" t="s">
        <v>3001</v>
      </c>
      <c r="B1" s="110" t="s">
        <v>137</v>
      </c>
      <c r="C1" s="33" t="s">
        <v>138</v>
      </c>
      <c r="D1" s="82" t="s">
        <v>3002</v>
      </c>
      <c r="E1" s="34">
        <v>0.15</v>
      </c>
      <c r="F1" s="34">
        <v>0.1</v>
      </c>
      <c r="G1" s="34">
        <v>0.05</v>
      </c>
    </row>
    <row r="2" spans="1:7" x14ac:dyDescent="0.2">
      <c r="A2" s="68"/>
      <c r="B2" s="273" t="s">
        <v>3003</v>
      </c>
      <c r="C2" s="133"/>
      <c r="D2" s="109" t="s">
        <v>1570</v>
      </c>
      <c r="E2" s="1001">
        <f t="shared" ref="E2:F13" si="0">MROUND(F2/0.9,0.1)</f>
        <v>186.4</v>
      </c>
      <c r="F2" s="1001">
        <f t="shared" si="0"/>
        <v>167.8</v>
      </c>
      <c r="G2" s="25">
        <v>151</v>
      </c>
    </row>
    <row r="3" spans="1:7" x14ac:dyDescent="0.2">
      <c r="A3" s="71"/>
      <c r="B3" s="86" t="s">
        <v>3004</v>
      </c>
      <c r="C3" s="133"/>
      <c r="D3" s="45" t="s">
        <v>1572</v>
      </c>
      <c r="E3" s="1001">
        <f t="shared" si="0"/>
        <v>193.8</v>
      </c>
      <c r="F3" s="1001">
        <f t="shared" si="0"/>
        <v>174.4</v>
      </c>
      <c r="G3" s="25">
        <v>157</v>
      </c>
    </row>
    <row r="4" spans="1:7" x14ac:dyDescent="0.2">
      <c r="A4" s="71"/>
      <c r="B4" s="86" t="s">
        <v>3005</v>
      </c>
      <c r="C4" s="133"/>
      <c r="D4" s="45" t="s">
        <v>1574</v>
      </c>
      <c r="E4" s="1001">
        <f t="shared" si="0"/>
        <v>197.60000000000002</v>
      </c>
      <c r="F4" s="1001">
        <f t="shared" si="0"/>
        <v>177.8</v>
      </c>
      <c r="G4" s="25">
        <v>160</v>
      </c>
    </row>
    <row r="5" spans="1:7" x14ac:dyDescent="0.2">
      <c r="A5" s="71"/>
      <c r="B5" s="86" t="s">
        <v>3006</v>
      </c>
      <c r="C5" s="133"/>
      <c r="D5" s="45" t="s">
        <v>1576</v>
      </c>
      <c r="E5" s="1001">
        <f t="shared" si="0"/>
        <v>207.4</v>
      </c>
      <c r="F5" s="1001">
        <f t="shared" si="0"/>
        <v>186.70000000000002</v>
      </c>
      <c r="G5" s="25">
        <v>168</v>
      </c>
    </row>
    <row r="6" spans="1:7" x14ac:dyDescent="0.2">
      <c r="A6" s="71"/>
      <c r="B6" s="86" t="s">
        <v>3007</v>
      </c>
      <c r="C6" s="133"/>
      <c r="D6" s="45" t="s">
        <v>1578</v>
      </c>
      <c r="E6" s="1001">
        <f t="shared" si="0"/>
        <v>211.10000000000002</v>
      </c>
      <c r="F6" s="1001">
        <f t="shared" si="0"/>
        <v>190</v>
      </c>
      <c r="G6" s="25">
        <v>171</v>
      </c>
    </row>
    <row r="7" spans="1:7" x14ac:dyDescent="0.2">
      <c r="A7" s="71"/>
      <c r="B7" s="86" t="s">
        <v>3008</v>
      </c>
      <c r="C7" s="133"/>
      <c r="D7" s="45" t="s">
        <v>1580</v>
      </c>
      <c r="E7" s="1001">
        <f t="shared" si="0"/>
        <v>217.3</v>
      </c>
      <c r="F7" s="1001">
        <f t="shared" si="0"/>
        <v>195.60000000000002</v>
      </c>
      <c r="G7" s="25">
        <v>176</v>
      </c>
    </row>
    <row r="8" spans="1:7" x14ac:dyDescent="0.2">
      <c r="A8" s="71"/>
      <c r="B8" s="86" t="s">
        <v>3009</v>
      </c>
      <c r="C8" s="133"/>
      <c r="D8" s="45" t="s">
        <v>1582</v>
      </c>
      <c r="E8" s="1001">
        <f t="shared" si="0"/>
        <v>186.4</v>
      </c>
      <c r="F8" s="1001">
        <f t="shared" si="0"/>
        <v>167.8</v>
      </c>
      <c r="G8" s="25">
        <v>151</v>
      </c>
    </row>
    <row r="9" spans="1:7" x14ac:dyDescent="0.2">
      <c r="A9" s="71"/>
      <c r="B9" s="86" t="s">
        <v>3010</v>
      </c>
      <c r="C9" s="133"/>
      <c r="D9" s="45" t="s">
        <v>1584</v>
      </c>
      <c r="E9" s="1001">
        <f t="shared" si="0"/>
        <v>193.8</v>
      </c>
      <c r="F9" s="1001">
        <f t="shared" si="0"/>
        <v>174.4</v>
      </c>
      <c r="G9" s="25">
        <v>157</v>
      </c>
    </row>
    <row r="10" spans="1:7" x14ac:dyDescent="0.2">
      <c r="A10" s="71"/>
      <c r="B10" s="86" t="s">
        <v>3011</v>
      </c>
      <c r="C10" s="133"/>
      <c r="D10" s="45" t="s">
        <v>1586</v>
      </c>
      <c r="E10" s="1001">
        <f t="shared" si="0"/>
        <v>197.60000000000002</v>
      </c>
      <c r="F10" s="1001">
        <f t="shared" si="0"/>
        <v>177.8</v>
      </c>
      <c r="G10" s="25">
        <v>160</v>
      </c>
    </row>
    <row r="11" spans="1:7" x14ac:dyDescent="0.2">
      <c r="A11" s="71"/>
      <c r="B11" s="86" t="s">
        <v>3012</v>
      </c>
      <c r="C11" s="133"/>
      <c r="D11" s="45" t="s">
        <v>1588</v>
      </c>
      <c r="E11" s="1001">
        <f t="shared" si="0"/>
        <v>207.4</v>
      </c>
      <c r="F11" s="1001">
        <f t="shared" si="0"/>
        <v>186.70000000000002</v>
      </c>
      <c r="G11" s="25">
        <v>168</v>
      </c>
    </row>
    <row r="12" spans="1:7" x14ac:dyDescent="0.2">
      <c r="A12" s="71"/>
      <c r="B12" s="86" t="s">
        <v>3013</v>
      </c>
      <c r="C12" s="133"/>
      <c r="D12" s="45" t="s">
        <v>1590</v>
      </c>
      <c r="E12" s="1001">
        <f t="shared" si="0"/>
        <v>211.10000000000002</v>
      </c>
      <c r="F12" s="1001">
        <f t="shared" si="0"/>
        <v>190</v>
      </c>
      <c r="G12" s="25">
        <v>171</v>
      </c>
    </row>
    <row r="13" spans="1:7" x14ac:dyDescent="0.2">
      <c r="A13" s="71"/>
      <c r="B13" s="86" t="s">
        <v>3014</v>
      </c>
      <c r="C13" s="133"/>
      <c r="D13" s="45" t="s">
        <v>1592</v>
      </c>
      <c r="E13" s="1001">
        <f t="shared" si="0"/>
        <v>217.3</v>
      </c>
      <c r="F13" s="1001">
        <f t="shared" si="0"/>
        <v>195.60000000000002</v>
      </c>
      <c r="G13" s="25">
        <v>176</v>
      </c>
    </row>
    <row r="14" spans="1:7" x14ac:dyDescent="0.2">
      <c r="A14" s="64"/>
      <c r="B14" s="134" t="s">
        <v>154</v>
      </c>
      <c r="C14" s="62" t="s">
        <v>138</v>
      </c>
      <c r="D14" s="145" t="s">
        <v>155</v>
      </c>
      <c r="E14" s="66"/>
      <c r="F14" s="36" t="s">
        <v>156</v>
      </c>
      <c r="G14" s="37"/>
    </row>
    <row r="15" spans="1:7" x14ac:dyDescent="0.2">
      <c r="A15" s="64"/>
      <c r="B15" s="47" t="s">
        <v>1593</v>
      </c>
      <c r="C15" s="48"/>
      <c r="D15" s="47" t="s">
        <v>158</v>
      </c>
      <c r="E15" s="49"/>
      <c r="F15" s="572">
        <v>25</v>
      </c>
      <c r="G15" s="24"/>
    </row>
    <row r="16" spans="1:7" x14ac:dyDescent="0.2">
      <c r="A16" s="64"/>
      <c r="B16" s="47" t="s">
        <v>161</v>
      </c>
      <c r="C16" s="48"/>
      <c r="D16" s="45" t="s">
        <v>202</v>
      </c>
      <c r="E16" s="49"/>
      <c r="F16" s="50">
        <v>25</v>
      </c>
      <c r="G16" s="24"/>
    </row>
    <row r="17" spans="1:7" x14ac:dyDescent="0.2">
      <c r="A17" s="64"/>
      <c r="B17" s="47" t="s">
        <v>167</v>
      </c>
      <c r="C17" s="48"/>
      <c r="D17" s="45" t="s">
        <v>927</v>
      </c>
      <c r="E17" s="1402" t="s">
        <v>169</v>
      </c>
      <c r="F17" s="1403"/>
      <c r="G17" s="1404"/>
    </row>
    <row r="18" spans="1:7" x14ac:dyDescent="0.2">
      <c r="A18" s="64"/>
      <c r="B18" s="47" t="s">
        <v>176</v>
      </c>
      <c r="C18" s="48"/>
      <c r="D18" s="45" t="s">
        <v>177</v>
      </c>
      <c r="E18" s="49"/>
      <c r="F18" s="572">
        <v>18</v>
      </c>
      <c r="G18" s="108"/>
    </row>
    <row r="19" spans="1:7" s="43" customFormat="1" x14ac:dyDescent="0.2">
      <c r="A19" s="71"/>
      <c r="B19" s="812" t="s">
        <v>178</v>
      </c>
      <c r="C19" s="813" t="s">
        <v>138</v>
      </c>
      <c r="D19" s="814" t="s">
        <v>155</v>
      </c>
      <c r="E19" s="383">
        <v>0.15</v>
      </c>
      <c r="F19" s="392">
        <v>0.1</v>
      </c>
      <c r="G19" s="345">
        <v>0.05</v>
      </c>
    </row>
    <row r="20" spans="1:7" s="43" customFormat="1" x14ac:dyDescent="0.2">
      <c r="A20" s="504" t="s">
        <v>135</v>
      </c>
      <c r="B20" s="365" t="s">
        <v>179</v>
      </c>
      <c r="C20" s="366">
        <v>600100189</v>
      </c>
      <c r="D20" s="315" t="s">
        <v>180</v>
      </c>
      <c r="E20" s="301">
        <f t="shared" ref="E20:F22" si="1">MROUND(F20/0.9,0.1)</f>
        <v>22.200000000000003</v>
      </c>
      <c r="F20" s="818">
        <f t="shared" si="1"/>
        <v>20</v>
      </c>
      <c r="G20" s="303">
        <v>18</v>
      </c>
    </row>
    <row r="21" spans="1:7" s="43" customFormat="1" x14ac:dyDescent="0.2">
      <c r="A21" s="504" t="s">
        <v>135</v>
      </c>
      <c r="B21" s="365" t="s">
        <v>181</v>
      </c>
      <c r="C21" s="366"/>
      <c r="D21" s="315" t="s">
        <v>182</v>
      </c>
      <c r="E21" s="301">
        <f t="shared" si="1"/>
        <v>55.6</v>
      </c>
      <c r="F21" s="818">
        <f t="shared" si="1"/>
        <v>50</v>
      </c>
      <c r="G21" s="303">
        <v>45</v>
      </c>
    </row>
    <row r="22" spans="1:7" s="43" customFormat="1" x14ac:dyDescent="0.2">
      <c r="A22" s="504" t="s">
        <v>135</v>
      </c>
      <c r="B22" s="365" t="s">
        <v>183</v>
      </c>
      <c r="C22" s="366">
        <v>600100176</v>
      </c>
      <c r="D22" s="315" t="s">
        <v>184</v>
      </c>
      <c r="E22" s="301">
        <f t="shared" si="1"/>
        <v>22.200000000000003</v>
      </c>
      <c r="F22" s="818">
        <f t="shared" si="1"/>
        <v>20</v>
      </c>
      <c r="G22" s="303">
        <v>18</v>
      </c>
    </row>
    <row r="23" spans="1:7" s="43" customFormat="1" x14ac:dyDescent="0.2">
      <c r="A23" s="67" t="s">
        <v>188</v>
      </c>
      <c r="B23" s="44"/>
      <c r="C23" s="44"/>
      <c r="D23" s="44"/>
      <c r="E23" s="44"/>
      <c r="F23" s="44"/>
      <c r="G23" s="44"/>
    </row>
    <row r="24" spans="1:7" s="43" customFormat="1" x14ac:dyDescent="0.2">
      <c r="A24" s="67"/>
      <c r="B24" s="44"/>
      <c r="C24" s="44"/>
      <c r="D24" s="44"/>
      <c r="E24" s="44"/>
      <c r="F24" s="44"/>
      <c r="G24" s="44"/>
    </row>
    <row r="25" spans="1:7" s="43" customFormat="1" x14ac:dyDescent="0.2">
      <c r="A25" s="255" t="s">
        <v>300</v>
      </c>
      <c r="B25" s="240" t="s">
        <v>137</v>
      </c>
      <c r="C25" s="240" t="s">
        <v>138</v>
      </c>
      <c r="D25" s="624" t="s">
        <v>155</v>
      </c>
      <c r="E25" s="241">
        <v>0.15</v>
      </c>
      <c r="F25" s="241">
        <v>0.1</v>
      </c>
      <c r="G25" s="241">
        <v>0.05</v>
      </c>
    </row>
    <row r="26" spans="1:7" s="43" customFormat="1" ht="24" customHeight="1" x14ac:dyDescent="0.2">
      <c r="A26" s="242"/>
      <c r="B26" s="47" t="str">
        <f>[1]Accessories!B298</f>
        <v>WG 3DX16.5LX14W WHT</v>
      </c>
      <c r="C26" s="47" t="str">
        <f>[1]Accessories!C298</f>
        <v>300400012-001</v>
      </c>
      <c r="D26" s="45" t="str">
        <f>[1]Accessories!D298</f>
        <v>wireguard, 3"D X 16.5"L X 14"W, white (FRMC wall, STX wall, QR wall, CRVC recessed wall, LC1 wall, NYCSTX wall, NYCEST wall, PXA wall, PX wall, ATXRE wall)</v>
      </c>
      <c r="E26" s="1001">
        <f>[1]Accessories!E298</f>
        <v>56.800000000000004</v>
      </c>
      <c r="F26" s="1001">
        <f>[1]Accessories!F298</f>
        <v>51.1</v>
      </c>
      <c r="G26" s="25">
        <f>[1]Accessories!G298</f>
        <v>46</v>
      </c>
    </row>
    <row r="27" spans="1:7" s="43" customFormat="1" x14ac:dyDescent="0.2">
      <c r="A27" s="443" t="s">
        <v>188</v>
      </c>
      <c r="B27" s="479"/>
      <c r="C27" s="480"/>
      <c r="D27" s="480"/>
      <c r="E27" s="480"/>
      <c r="F27" s="480"/>
      <c r="G27" s="480"/>
    </row>
    <row r="28" spans="1:7" s="43" customFormat="1" x14ac:dyDescent="0.2">
      <c r="A28" s="443"/>
      <c r="B28" s="479"/>
      <c r="C28" s="480"/>
      <c r="D28" s="480"/>
      <c r="E28" s="480"/>
      <c r="F28" s="480"/>
      <c r="G28" s="480"/>
    </row>
    <row r="29" spans="1:7" s="43" customFormat="1" x14ac:dyDescent="0.2">
      <c r="A29" s="67" t="s">
        <v>276</v>
      </c>
      <c r="B29" s="44"/>
      <c r="C29" s="44"/>
      <c r="D29" s="44"/>
      <c r="E29" s="44"/>
      <c r="F29" s="44"/>
      <c r="G29" s="513" t="s">
        <v>135</v>
      </c>
    </row>
    <row r="30" spans="1:7" s="43" customFormat="1" x14ac:dyDescent="0.2">
      <c r="A30" s="44"/>
      <c r="B30" s="44"/>
      <c r="C30" s="44"/>
      <c r="D30" s="44"/>
      <c r="E30" s="44"/>
      <c r="F30" s="44"/>
      <c r="G30" s="44"/>
    </row>
    <row r="32" spans="1:7" x14ac:dyDescent="0.2">
      <c r="B32" s="1008" t="s">
        <v>1971</v>
      </c>
    </row>
  </sheetData>
  <sortState xmlns:xlrd2="http://schemas.microsoft.com/office/spreadsheetml/2017/richdata2" ref="B15:G18">
    <sortCondition ref="B15:B18"/>
  </sortState>
  <mergeCells count="1">
    <mergeCell ref="E17:G17"/>
  </mergeCells>
  <hyperlinks>
    <hyperlink ref="A29" location="Index!A1" display="Return to Index" xr:uid="{42739452-3978-3E42-BA8C-029E014E419F}"/>
    <hyperlink ref="A23" r:id="rId1" xr:uid="{221EF465-6655-8441-B050-8610E6D76743}"/>
    <hyperlink ref="A27" r:id="rId2" xr:uid="{1B1EEBB1-9034-4E4D-962A-CFB20AAAB404}"/>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61E5-33A0-3549-A0BF-5A96330121B7}">
  <sheetPr>
    <tabColor rgb="FF00B0F0"/>
  </sheetPr>
  <dimension ref="A1:G106"/>
  <sheetViews>
    <sheetView topLeftCell="A76" zoomScale="150" workbookViewId="0">
      <selection activeCell="G90" sqref="G90:G101"/>
    </sheetView>
  </sheetViews>
  <sheetFormatPr baseColWidth="10" defaultColWidth="11" defaultRowHeight="16" x14ac:dyDescent="0.2"/>
  <cols>
    <col min="1" max="1" width="11" style="43"/>
    <col min="2" max="2" width="15" style="43" customWidth="1"/>
    <col min="3" max="3" width="13.5" style="43" customWidth="1"/>
    <col min="4" max="4" width="40.1640625" style="409" customWidth="1"/>
    <col min="5" max="7" width="10.83203125" style="43" customWidth="1"/>
    <col min="8" max="16384" width="11" style="43"/>
  </cols>
  <sheetData>
    <row r="1" spans="1:7" ht="31" customHeight="1" x14ac:dyDescent="0.2">
      <c r="A1" s="1009" t="s">
        <v>3015</v>
      </c>
      <c r="B1" s="427"/>
      <c r="C1" s="427"/>
      <c r="D1" s="427"/>
      <c r="E1" s="427"/>
      <c r="F1" s="427"/>
      <c r="G1" s="427"/>
    </row>
    <row r="2" spans="1:7" ht="33.75" customHeight="1" x14ac:dyDescent="0.2">
      <c r="A2" s="411" t="s">
        <v>539</v>
      </c>
      <c r="B2" s="388" t="s">
        <v>137</v>
      </c>
      <c r="C2" s="388" t="s">
        <v>138</v>
      </c>
      <c r="D2" s="422" t="s">
        <v>3016</v>
      </c>
      <c r="E2" s="383">
        <v>0.15</v>
      </c>
      <c r="F2" s="383">
        <v>0.1</v>
      </c>
      <c r="G2" s="383">
        <v>0.05</v>
      </c>
    </row>
    <row r="3" spans="1:7" x14ac:dyDescent="0.2">
      <c r="A3" s="125"/>
      <c r="B3" s="1010" t="s">
        <v>3017</v>
      </c>
      <c r="C3" s="1011" t="s">
        <v>3018</v>
      </c>
      <c r="D3" s="1012" t="s">
        <v>3019</v>
      </c>
      <c r="E3" s="300">
        <v>593.80000000000007</v>
      </c>
      <c r="F3" s="300">
        <v>534.4</v>
      </c>
      <c r="G3" s="700">
        <v>481</v>
      </c>
    </row>
    <row r="4" spans="1:7" x14ac:dyDescent="0.2">
      <c r="A4" s="125"/>
      <c r="B4" s="1013" t="s">
        <v>3020</v>
      </c>
      <c r="C4" s="1014" t="s">
        <v>3021</v>
      </c>
      <c r="D4" s="1012" t="s">
        <v>3022</v>
      </c>
      <c r="E4" s="300">
        <v>606.20000000000005</v>
      </c>
      <c r="F4" s="300">
        <v>545.6</v>
      </c>
      <c r="G4" s="410">
        <v>491</v>
      </c>
    </row>
    <row r="5" spans="1:7" x14ac:dyDescent="0.2">
      <c r="A5" s="125"/>
      <c r="B5" s="1013" t="s">
        <v>3023</v>
      </c>
      <c r="C5" s="1014" t="s">
        <v>3024</v>
      </c>
      <c r="D5" s="1012" t="s">
        <v>3025</v>
      </c>
      <c r="E5" s="300">
        <v>655.6</v>
      </c>
      <c r="F5" s="300">
        <v>590</v>
      </c>
      <c r="G5" s="410">
        <f>50+G3</f>
        <v>531</v>
      </c>
    </row>
    <row r="6" spans="1:7" x14ac:dyDescent="0.2">
      <c r="A6" s="125"/>
      <c r="B6" s="1013" t="s">
        <v>3026</v>
      </c>
      <c r="C6" s="1014" t="s">
        <v>3027</v>
      </c>
      <c r="D6" s="1012" t="s">
        <v>3028</v>
      </c>
      <c r="E6" s="300">
        <v>667.90000000000009</v>
      </c>
      <c r="F6" s="300">
        <v>601.1</v>
      </c>
      <c r="G6" s="410">
        <f>50+G4</f>
        <v>541</v>
      </c>
    </row>
    <row r="7" spans="1:7" x14ac:dyDescent="0.2">
      <c r="A7" s="64"/>
      <c r="B7" s="1015" t="s">
        <v>154</v>
      </c>
      <c r="C7" s="1016"/>
      <c r="D7" s="1017" t="s">
        <v>155</v>
      </c>
      <c r="E7" s="1018"/>
      <c r="F7" s="1019" t="s">
        <v>156</v>
      </c>
      <c r="G7" s="1036"/>
    </row>
    <row r="8" spans="1:7" x14ac:dyDescent="0.2">
      <c r="A8" s="64"/>
      <c r="B8" s="1013" t="s">
        <v>343</v>
      </c>
      <c r="C8" s="1014"/>
      <c r="D8" s="809" t="s">
        <v>344</v>
      </c>
      <c r="E8" s="1020"/>
      <c r="F8" s="508">
        <v>25</v>
      </c>
      <c r="G8" s="514"/>
    </row>
    <row r="9" spans="1:7" x14ac:dyDescent="0.2">
      <c r="A9" s="64"/>
      <c r="B9" s="1013" t="s">
        <v>159</v>
      </c>
      <c r="C9" s="1014"/>
      <c r="D9" s="809" t="s">
        <v>160</v>
      </c>
      <c r="E9" s="1020"/>
      <c r="F9" s="508">
        <v>46</v>
      </c>
      <c r="G9" s="514"/>
    </row>
    <row r="10" spans="1:7" x14ac:dyDescent="0.2">
      <c r="A10" s="64"/>
      <c r="B10" s="1013" t="s">
        <v>161</v>
      </c>
      <c r="C10" s="1014"/>
      <c r="D10" s="809" t="s">
        <v>202</v>
      </c>
      <c r="E10" s="1020"/>
      <c r="F10" s="508">
        <v>16.5</v>
      </c>
      <c r="G10" s="514"/>
    </row>
    <row r="11" spans="1:7" customFormat="1" ht="24" x14ac:dyDescent="0.2">
      <c r="A11" s="64"/>
      <c r="B11" s="1013" t="s">
        <v>170</v>
      </c>
      <c r="C11" s="1014"/>
      <c r="D11" s="809" t="s">
        <v>3029</v>
      </c>
      <c r="E11" s="1020"/>
      <c r="F11" s="508">
        <v>70</v>
      </c>
      <c r="G11" s="514"/>
    </row>
    <row r="12" spans="1:7" s="409" customFormat="1" ht="15.75" customHeight="1" x14ac:dyDescent="0.2">
      <c r="A12" s="517"/>
      <c r="B12" s="809" t="s">
        <v>172</v>
      </c>
      <c r="C12" s="1021"/>
      <c r="D12" s="809" t="s">
        <v>3030</v>
      </c>
      <c r="E12" s="1020"/>
      <c r="F12" s="1022">
        <v>22</v>
      </c>
      <c r="G12" s="1023"/>
    </row>
    <row r="13" spans="1:7" x14ac:dyDescent="0.2">
      <c r="A13" s="64"/>
      <c r="B13" s="1013" t="s">
        <v>355</v>
      </c>
      <c r="C13" s="1014"/>
      <c r="D13" s="809" t="s">
        <v>175</v>
      </c>
      <c r="E13" s="1020"/>
      <c r="F13" s="508" t="s">
        <v>169</v>
      </c>
      <c r="G13" s="514"/>
    </row>
    <row r="14" spans="1:7" x14ac:dyDescent="0.2">
      <c r="A14" s="64"/>
      <c r="B14" s="1024" t="s">
        <v>176</v>
      </c>
      <c r="C14" s="1025"/>
      <c r="D14" s="1026" t="s">
        <v>177</v>
      </c>
      <c r="E14" s="515"/>
      <c r="F14" s="1027">
        <v>18</v>
      </c>
      <c r="G14" s="516"/>
    </row>
    <row r="15" spans="1:7" x14ac:dyDescent="0.2">
      <c r="A15" s="71"/>
      <c r="B15" s="448" t="s">
        <v>178</v>
      </c>
      <c r="C15" s="449" t="s">
        <v>138</v>
      </c>
      <c r="D15" s="450" t="s">
        <v>155</v>
      </c>
      <c r="E15" s="402">
        <v>0.15</v>
      </c>
      <c r="F15" s="403">
        <v>0.1</v>
      </c>
      <c r="G15" s="403">
        <v>0.05</v>
      </c>
    </row>
    <row r="16" spans="1:7" x14ac:dyDescent="0.2">
      <c r="A16" s="64"/>
      <c r="B16" s="412" t="s">
        <v>1281</v>
      </c>
      <c r="C16" s="215" t="s">
        <v>3031</v>
      </c>
      <c r="D16" s="424" t="s">
        <v>486</v>
      </c>
      <c r="E16" s="30">
        <v>127.10000000000001</v>
      </c>
      <c r="F16" s="30">
        <v>114.4</v>
      </c>
      <c r="G16" s="30">
        <f>[1]Accessories!G308</f>
        <v>0</v>
      </c>
    </row>
    <row r="17" spans="1:7" ht="24" customHeight="1" x14ac:dyDescent="0.2">
      <c r="A17" s="202"/>
      <c r="B17" s="47">
        <f>[1]Accessories!B297</f>
        <v>0</v>
      </c>
      <c r="C17" s="48">
        <f>[1]Accessories!C297</f>
        <v>0</v>
      </c>
      <c r="D17" s="45">
        <f>[1]Accessories!D297</f>
        <v>0</v>
      </c>
      <c r="E17" s="30">
        <v>74.100000000000009</v>
      </c>
      <c r="F17" s="30">
        <v>66.7</v>
      </c>
      <c r="G17" s="30">
        <f>[1]Accessories!G297</f>
        <v>0</v>
      </c>
    </row>
    <row r="18" spans="1:7" ht="21" customHeight="1" x14ac:dyDescent="0.2">
      <c r="A18" s="810" t="s">
        <v>188</v>
      </c>
      <c r="B18" s="435"/>
      <c r="C18" s="435"/>
      <c r="D18" s="435"/>
      <c r="E18" s="435"/>
      <c r="F18" s="435"/>
      <c r="G18" s="435"/>
    </row>
    <row r="19" spans="1:7" ht="33.75" customHeight="1" x14ac:dyDescent="0.2">
      <c r="A19" s="411" t="s">
        <v>2103</v>
      </c>
      <c r="B19" s="388" t="s">
        <v>137</v>
      </c>
      <c r="C19" s="388" t="s">
        <v>138</v>
      </c>
      <c r="D19" s="457" t="s">
        <v>3032</v>
      </c>
      <c r="E19" s="383">
        <v>0.15</v>
      </c>
      <c r="F19" s="383">
        <v>0.1</v>
      </c>
      <c r="G19" s="383">
        <v>0.05</v>
      </c>
    </row>
    <row r="20" spans="1:7" x14ac:dyDescent="0.2">
      <c r="A20" s="64"/>
      <c r="B20" s="389" t="s">
        <v>3033</v>
      </c>
      <c r="C20" s="390"/>
      <c r="D20" s="391"/>
      <c r="E20" s="385"/>
      <c r="F20" s="385"/>
      <c r="G20" s="350"/>
    </row>
    <row r="21" spans="1:7" x14ac:dyDescent="0.2">
      <c r="A21" s="64"/>
      <c r="B21" s="389" t="s">
        <v>1332</v>
      </c>
      <c r="C21" s="390"/>
      <c r="D21" s="391"/>
      <c r="E21" s="385"/>
      <c r="F21" s="385"/>
      <c r="G21" s="350"/>
    </row>
    <row r="22" spans="1:7" x14ac:dyDescent="0.2">
      <c r="A22" s="228"/>
      <c r="B22" s="47" t="s">
        <v>3034</v>
      </c>
      <c r="C22" s="1014" t="s">
        <v>135</v>
      </c>
      <c r="D22" s="45" t="s">
        <v>3035</v>
      </c>
      <c r="E22" s="1174">
        <v>825.9</v>
      </c>
      <c r="F22" s="1208">
        <v>743.3</v>
      </c>
      <c r="G22" s="1219">
        <v>669</v>
      </c>
    </row>
    <row r="23" spans="1:7" x14ac:dyDescent="0.2">
      <c r="A23" s="228"/>
      <c r="B23" s="47" t="s">
        <v>3036</v>
      </c>
      <c r="C23" s="1014" t="s">
        <v>135</v>
      </c>
      <c r="D23" s="45" t="s">
        <v>3037</v>
      </c>
      <c r="E23" s="1174">
        <v>949.3</v>
      </c>
      <c r="F23" s="1208">
        <v>854.4</v>
      </c>
      <c r="G23" s="1208">
        <v>769</v>
      </c>
    </row>
    <row r="24" spans="1:7" x14ac:dyDescent="0.2">
      <c r="A24" s="229"/>
      <c r="B24" s="47" t="s">
        <v>3038</v>
      </c>
      <c r="C24" s="1014" t="s">
        <v>135</v>
      </c>
      <c r="D24" s="45" t="s">
        <v>3039</v>
      </c>
      <c r="E24" s="1174">
        <v>1006.2</v>
      </c>
      <c r="F24" s="1208">
        <v>905.6</v>
      </c>
      <c r="G24" s="1208">
        <v>815</v>
      </c>
    </row>
    <row r="25" spans="1:7" x14ac:dyDescent="0.2">
      <c r="A25" s="229"/>
      <c r="B25" s="47" t="s">
        <v>3040</v>
      </c>
      <c r="C25" s="1014" t="s">
        <v>135</v>
      </c>
      <c r="D25" s="45" t="s">
        <v>3041</v>
      </c>
      <c r="E25" s="1174">
        <v>1080.2</v>
      </c>
      <c r="F25" s="1208">
        <v>972.2</v>
      </c>
      <c r="G25" s="1208">
        <v>875</v>
      </c>
    </row>
    <row r="26" spans="1:7" x14ac:dyDescent="0.2">
      <c r="A26" s="228"/>
      <c r="B26" s="47" t="s">
        <v>3042</v>
      </c>
      <c r="C26" s="1014" t="s">
        <v>135</v>
      </c>
      <c r="D26" s="45" t="s">
        <v>3043</v>
      </c>
      <c r="E26" s="1174">
        <v>1154.3</v>
      </c>
      <c r="F26" s="1208">
        <v>1038.9000000000001</v>
      </c>
      <c r="G26" s="1208">
        <v>935</v>
      </c>
    </row>
    <row r="27" spans="1:7" x14ac:dyDescent="0.2">
      <c r="A27" s="228"/>
      <c r="B27" s="47" t="s">
        <v>3044</v>
      </c>
      <c r="C27" s="1014" t="s">
        <v>135</v>
      </c>
      <c r="D27" s="45" t="s">
        <v>3045</v>
      </c>
      <c r="E27" s="1174">
        <v>825.9</v>
      </c>
      <c r="F27" s="1208">
        <v>743.3</v>
      </c>
      <c r="G27" s="1208">
        <v>669</v>
      </c>
    </row>
    <row r="28" spans="1:7" s="895" customFormat="1" x14ac:dyDescent="0.2">
      <c r="A28" s="1028"/>
      <c r="B28" s="47" t="s">
        <v>3046</v>
      </c>
      <c r="C28" s="1014" t="s">
        <v>135</v>
      </c>
      <c r="D28" s="45" t="s">
        <v>3047</v>
      </c>
      <c r="E28" s="1174">
        <v>949.3</v>
      </c>
      <c r="F28" s="1208">
        <v>854.4</v>
      </c>
      <c r="G28" s="1208">
        <v>769</v>
      </c>
    </row>
    <row r="29" spans="1:7" s="895" customFormat="1" x14ac:dyDescent="0.2">
      <c r="A29" s="1028"/>
      <c r="B29" s="47" t="s">
        <v>3048</v>
      </c>
      <c r="C29" s="1014" t="s">
        <v>135</v>
      </c>
      <c r="D29" s="45" t="s">
        <v>3049</v>
      </c>
      <c r="E29" s="1174">
        <v>1154.3</v>
      </c>
      <c r="F29" s="1208">
        <v>1038.9000000000001</v>
      </c>
      <c r="G29" s="1208">
        <v>935</v>
      </c>
    </row>
    <row r="30" spans="1:7" s="895" customFormat="1" x14ac:dyDescent="0.2">
      <c r="A30" s="1028"/>
      <c r="B30" s="47" t="s">
        <v>3050</v>
      </c>
      <c r="C30" s="937"/>
      <c r="D30" s="45" t="s">
        <v>3051</v>
      </c>
      <c r="E30" s="1174">
        <v>1179</v>
      </c>
      <c r="F30" s="1208">
        <v>1061.0999999999999</v>
      </c>
      <c r="G30" s="1208">
        <v>955</v>
      </c>
    </row>
    <row r="31" spans="1:7" x14ac:dyDescent="0.2">
      <c r="A31" s="64"/>
      <c r="B31" s="74" t="s">
        <v>1341</v>
      </c>
      <c r="C31" s="35"/>
      <c r="D31" s="75"/>
      <c r="E31" s="75"/>
      <c r="F31" s="75"/>
      <c r="G31" s="75"/>
    </row>
    <row r="32" spans="1:7" x14ac:dyDescent="0.2">
      <c r="A32" s="229"/>
      <c r="B32" s="47" t="s">
        <v>3052</v>
      </c>
      <c r="C32" s="48" t="s">
        <v>135</v>
      </c>
      <c r="D32" s="45" t="s">
        <v>3053</v>
      </c>
      <c r="E32" s="1174">
        <v>944.4</v>
      </c>
      <c r="F32" s="1208">
        <v>850</v>
      </c>
      <c r="G32" s="1219">
        <v>765</v>
      </c>
    </row>
    <row r="33" spans="1:7" x14ac:dyDescent="0.2">
      <c r="A33" s="229"/>
      <c r="B33" s="47" t="s">
        <v>3054</v>
      </c>
      <c r="C33" s="48" t="s">
        <v>135</v>
      </c>
      <c r="D33" s="45" t="s">
        <v>3055</v>
      </c>
      <c r="E33" s="1174">
        <v>1129.7</v>
      </c>
      <c r="F33" s="1208">
        <v>1016.7</v>
      </c>
      <c r="G33" s="1208">
        <v>915</v>
      </c>
    </row>
    <row r="34" spans="1:7" x14ac:dyDescent="0.2">
      <c r="A34" s="229"/>
      <c r="B34" s="47" t="s">
        <v>3056</v>
      </c>
      <c r="C34" s="48" t="s">
        <v>135</v>
      </c>
      <c r="D34" s="45" t="s">
        <v>3057</v>
      </c>
      <c r="E34" s="1174">
        <v>1228.4000000000001</v>
      </c>
      <c r="F34" s="1208">
        <v>1105.5999999999999</v>
      </c>
      <c r="G34" s="1208">
        <v>995</v>
      </c>
    </row>
    <row r="35" spans="1:7" x14ac:dyDescent="0.2">
      <c r="A35" s="229"/>
      <c r="B35" s="47" t="s">
        <v>3058</v>
      </c>
      <c r="C35" s="48" t="s">
        <v>135</v>
      </c>
      <c r="D35" s="45" t="s">
        <v>3059</v>
      </c>
      <c r="E35" s="1174">
        <v>944.4</v>
      </c>
      <c r="F35" s="1208">
        <v>850</v>
      </c>
      <c r="G35" s="1208">
        <v>765</v>
      </c>
    </row>
    <row r="36" spans="1:7" x14ac:dyDescent="0.2">
      <c r="A36" s="229"/>
      <c r="B36" s="47" t="s">
        <v>3060</v>
      </c>
      <c r="C36" s="48" t="s">
        <v>135</v>
      </c>
      <c r="D36" s="45" t="s">
        <v>3061</v>
      </c>
      <c r="E36" s="1174">
        <v>1228.4000000000001</v>
      </c>
      <c r="F36" s="1208">
        <v>1105.5999999999999</v>
      </c>
      <c r="G36" s="1208">
        <v>995</v>
      </c>
    </row>
    <row r="37" spans="1:7" x14ac:dyDescent="0.2">
      <c r="A37" s="229"/>
      <c r="B37" s="47" t="s">
        <v>3062</v>
      </c>
      <c r="C37" s="48" t="s">
        <v>135</v>
      </c>
      <c r="D37" s="45" t="s">
        <v>3063</v>
      </c>
      <c r="E37" s="1174">
        <v>1253.0999999999999</v>
      </c>
      <c r="F37" s="1208">
        <v>1127.8</v>
      </c>
      <c r="G37" s="1208">
        <v>1015</v>
      </c>
    </row>
    <row r="38" spans="1:7" x14ac:dyDescent="0.2">
      <c r="A38" s="64"/>
      <c r="B38" s="65" t="s">
        <v>3064</v>
      </c>
      <c r="C38" s="62"/>
      <c r="D38" s="145" t="s">
        <v>155</v>
      </c>
      <c r="E38" s="66"/>
      <c r="F38" s="36" t="s">
        <v>156</v>
      </c>
      <c r="G38" s="36"/>
    </row>
    <row r="39" spans="1:7" x14ac:dyDescent="0.2">
      <c r="A39" s="64"/>
      <c r="B39" s="47" t="s">
        <v>3065</v>
      </c>
      <c r="C39" s="48"/>
      <c r="D39" s="45" t="s">
        <v>3066</v>
      </c>
      <c r="E39" s="49"/>
      <c r="F39" s="50">
        <v>10</v>
      </c>
      <c r="G39" s="24"/>
    </row>
    <row r="40" spans="1:7" x14ac:dyDescent="0.2">
      <c r="A40" s="64"/>
      <c r="B40" s="47" t="s">
        <v>3067</v>
      </c>
      <c r="C40" s="48"/>
      <c r="D40" s="45" t="s">
        <v>3068</v>
      </c>
      <c r="E40" s="49"/>
      <c r="F40" s="50">
        <v>20</v>
      </c>
      <c r="G40" s="24"/>
    </row>
    <row r="41" spans="1:7" ht="18" x14ac:dyDescent="0.2">
      <c r="A41" s="64"/>
      <c r="B41" s="1029" t="s">
        <v>3069</v>
      </c>
      <c r="C41" s="806"/>
      <c r="D41" s="806"/>
      <c r="E41" s="806"/>
      <c r="F41" s="806"/>
      <c r="G41" s="806"/>
    </row>
    <row r="42" spans="1:7" x14ac:dyDescent="0.2">
      <c r="A42" s="64"/>
      <c r="B42" s="65" t="s">
        <v>154</v>
      </c>
      <c r="C42" s="62"/>
      <c r="D42" s="145" t="s">
        <v>155</v>
      </c>
      <c r="E42" s="66"/>
      <c r="F42" s="36" t="s">
        <v>156</v>
      </c>
      <c r="G42" s="36"/>
    </row>
    <row r="43" spans="1:7" x14ac:dyDescent="0.2">
      <c r="A43" s="64"/>
      <c r="B43" s="47" t="s">
        <v>412</v>
      </c>
      <c r="C43" s="48"/>
      <c r="D43" s="45" t="s">
        <v>413</v>
      </c>
      <c r="E43" s="49"/>
      <c r="F43" s="50">
        <v>25</v>
      </c>
      <c r="G43" s="24"/>
    </row>
    <row r="44" spans="1:7" x14ac:dyDescent="0.2">
      <c r="A44" s="64"/>
      <c r="B44" s="47" t="s">
        <v>161</v>
      </c>
      <c r="C44" s="48"/>
      <c r="D44" s="45" t="s">
        <v>202</v>
      </c>
      <c r="E44" s="49"/>
      <c r="F44" s="50">
        <v>16.5</v>
      </c>
      <c r="G44" s="24"/>
    </row>
    <row r="45" spans="1:7" ht="24" x14ac:dyDescent="0.2">
      <c r="A45" s="64"/>
      <c r="B45" s="47" t="s">
        <v>170</v>
      </c>
      <c r="C45" s="48"/>
      <c r="D45" s="45" t="s">
        <v>3070</v>
      </c>
      <c r="E45" s="49"/>
      <c r="F45" s="50">
        <v>70</v>
      </c>
      <c r="G45" s="24"/>
    </row>
    <row r="46" spans="1:7" x14ac:dyDescent="0.2">
      <c r="A46" s="64"/>
      <c r="B46" s="1013" t="s">
        <v>1347</v>
      </c>
      <c r="C46" s="48"/>
      <c r="D46" s="45" t="s">
        <v>3071</v>
      </c>
      <c r="E46" s="49"/>
      <c r="F46" s="50">
        <v>20</v>
      </c>
      <c r="G46" s="24"/>
    </row>
    <row r="47" spans="1:7" x14ac:dyDescent="0.2">
      <c r="A47" s="64"/>
      <c r="B47" s="47" t="s">
        <v>355</v>
      </c>
      <c r="C47" s="48"/>
      <c r="D47" s="45" t="s">
        <v>175</v>
      </c>
      <c r="E47" s="49"/>
      <c r="F47" s="50" t="s">
        <v>169</v>
      </c>
      <c r="G47" s="24"/>
    </row>
    <row r="48" spans="1:7" x14ac:dyDescent="0.2">
      <c r="A48" s="64"/>
      <c r="B48" s="47" t="s">
        <v>1266</v>
      </c>
      <c r="C48" s="48"/>
      <c r="D48" s="45" t="s">
        <v>1267</v>
      </c>
      <c r="E48" s="49"/>
      <c r="F48" s="50">
        <v>20</v>
      </c>
      <c r="G48" s="24"/>
    </row>
    <row r="49" spans="1:7" x14ac:dyDescent="0.2">
      <c r="A49" s="64"/>
      <c r="B49" s="1013" t="s">
        <v>3072</v>
      </c>
      <c r="C49" s="1014"/>
      <c r="D49" s="809" t="s">
        <v>1269</v>
      </c>
      <c r="E49" s="49"/>
      <c r="F49" s="50">
        <v>20</v>
      </c>
      <c r="G49" s="24"/>
    </row>
    <row r="50" spans="1:7" x14ac:dyDescent="0.2">
      <c r="A50" s="64"/>
      <c r="B50" s="47" t="s">
        <v>176</v>
      </c>
      <c r="C50" s="48"/>
      <c r="D50" s="45" t="s">
        <v>177</v>
      </c>
      <c r="E50" s="49"/>
      <c r="F50" s="50">
        <v>18</v>
      </c>
      <c r="G50" s="24"/>
    </row>
    <row r="51" spans="1:7" x14ac:dyDescent="0.2">
      <c r="A51" s="64"/>
      <c r="B51" s="47" t="s">
        <v>422</v>
      </c>
      <c r="C51" s="48"/>
      <c r="D51" s="45" t="s">
        <v>423</v>
      </c>
      <c r="E51" s="49"/>
      <c r="F51" s="50">
        <v>25</v>
      </c>
      <c r="G51" s="24"/>
    </row>
    <row r="52" spans="1:7" x14ac:dyDescent="0.2">
      <c r="A52" s="64"/>
      <c r="B52" s="65" t="s">
        <v>178</v>
      </c>
      <c r="C52" s="62" t="s">
        <v>138</v>
      </c>
      <c r="D52" s="145" t="s">
        <v>155</v>
      </c>
      <c r="E52" s="406">
        <v>0.15</v>
      </c>
      <c r="F52" s="407">
        <v>0.1</v>
      </c>
      <c r="G52" s="408">
        <v>0.05</v>
      </c>
    </row>
    <row r="53" spans="1:7" x14ac:dyDescent="0.2">
      <c r="A53" s="64"/>
      <c r="B53" s="47" t="s">
        <v>426</v>
      </c>
      <c r="C53" s="48" t="s">
        <v>3031</v>
      </c>
      <c r="D53" s="45" t="s">
        <v>428</v>
      </c>
      <c r="E53" s="25">
        <v>234.60000000000002</v>
      </c>
      <c r="F53" s="25">
        <v>211.10000000000002</v>
      </c>
      <c r="G53" s="25">
        <f>[1]Accessories!G313</f>
        <v>190</v>
      </c>
    </row>
    <row r="54" spans="1:7" ht="24" customHeight="1" x14ac:dyDescent="0.2">
      <c r="A54" s="202"/>
      <c r="B54" s="47" t="str">
        <f>[1]Accessories!B295</f>
        <v>WG 9DX20LX19W WHT</v>
      </c>
      <c r="C54" s="48" t="str">
        <f>[1]Accessories!C295</f>
        <v>300400009-001</v>
      </c>
      <c r="D54" s="45" t="str">
        <f>[1]Accessories!D295</f>
        <v>wireguard, 9"D X 20"L X 19"W, white (RBOU wall, RBOC wall, BRV, WLXE wall, VST375)</v>
      </c>
      <c r="E54" s="25">
        <v>80.2</v>
      </c>
      <c r="F54" s="25">
        <v>72.2</v>
      </c>
      <c r="G54" s="25">
        <f>[1]Accessories!G295</f>
        <v>65</v>
      </c>
    </row>
    <row r="55" spans="1:7" ht="21" customHeight="1" x14ac:dyDescent="0.2">
      <c r="A55" s="429" t="s">
        <v>188</v>
      </c>
      <c r="B55" s="429"/>
      <c r="C55" s="429"/>
      <c r="D55" s="429"/>
      <c r="E55" s="429"/>
      <c r="F55" s="429"/>
      <c r="G55" s="435"/>
    </row>
    <row r="56" spans="1:7" ht="33.75" customHeight="1" x14ac:dyDescent="0.2">
      <c r="A56" s="411" t="s">
        <v>368</v>
      </c>
      <c r="B56" s="388" t="s">
        <v>137</v>
      </c>
      <c r="C56" s="388" t="s">
        <v>138</v>
      </c>
      <c r="D56" s="422" t="s">
        <v>3073</v>
      </c>
      <c r="E56" s="383">
        <v>0.15</v>
      </c>
      <c r="F56" s="383">
        <v>0.1</v>
      </c>
      <c r="G56" s="383">
        <v>0.05</v>
      </c>
    </row>
    <row r="57" spans="1:7" x14ac:dyDescent="0.2">
      <c r="A57" s="64"/>
      <c r="B57" s="389" t="s">
        <v>3074</v>
      </c>
      <c r="C57" s="390"/>
      <c r="D57" s="391"/>
      <c r="E57" s="385"/>
      <c r="F57" s="385"/>
      <c r="G57" s="350"/>
    </row>
    <row r="58" spans="1:7" ht="18" customHeight="1" x14ac:dyDescent="0.2">
      <c r="A58" s="64"/>
      <c r="B58" s="389" t="s">
        <v>1332</v>
      </c>
      <c r="C58" s="390"/>
      <c r="D58" s="391"/>
      <c r="E58" s="385"/>
      <c r="F58" s="385"/>
      <c r="G58" s="350"/>
    </row>
    <row r="59" spans="1:7" ht="18" customHeight="1" x14ac:dyDescent="0.2">
      <c r="A59" s="125"/>
      <c r="B59" s="47" t="s">
        <v>3075</v>
      </c>
      <c r="C59" s="48"/>
      <c r="D59" s="45" t="s">
        <v>3076</v>
      </c>
      <c r="E59" s="300">
        <v>806.2</v>
      </c>
      <c r="F59" s="300">
        <v>725.6</v>
      </c>
      <c r="G59" s="410">
        <f>-22+675</f>
        <v>653</v>
      </c>
    </row>
    <row r="60" spans="1:7" ht="18" customHeight="1" x14ac:dyDescent="0.2">
      <c r="A60" s="125"/>
      <c r="B60" s="47" t="s">
        <v>3077</v>
      </c>
      <c r="C60" s="48"/>
      <c r="D60" s="45" t="s">
        <v>3078</v>
      </c>
      <c r="E60" s="300">
        <v>866.7</v>
      </c>
      <c r="F60" s="300">
        <v>780</v>
      </c>
      <c r="G60" s="410">
        <v>702</v>
      </c>
    </row>
    <row r="61" spans="1:7" ht="18" customHeight="1" x14ac:dyDescent="0.2">
      <c r="A61" s="125"/>
      <c r="B61" s="47" t="s">
        <v>3079</v>
      </c>
      <c r="C61" s="48"/>
      <c r="D61" s="45" t="s">
        <v>3080</v>
      </c>
      <c r="E61" s="300">
        <v>907.40000000000009</v>
      </c>
      <c r="F61" s="300">
        <v>816.7</v>
      </c>
      <c r="G61" s="410">
        <v>735</v>
      </c>
    </row>
    <row r="62" spans="1:7" ht="18" customHeight="1" x14ac:dyDescent="0.2">
      <c r="A62" s="125"/>
      <c r="B62" s="47" t="s">
        <v>3081</v>
      </c>
      <c r="C62" s="48"/>
      <c r="D62" s="45" t="s">
        <v>3082</v>
      </c>
      <c r="E62" s="300">
        <v>938.2</v>
      </c>
      <c r="F62" s="300">
        <v>844.40000000000009</v>
      </c>
      <c r="G62" s="410">
        <v>760</v>
      </c>
    </row>
    <row r="63" spans="1:7" ht="18" customHeight="1" x14ac:dyDescent="0.2">
      <c r="A63" s="125"/>
      <c r="B63" s="47" t="s">
        <v>3083</v>
      </c>
      <c r="C63" s="48"/>
      <c r="D63" s="45" t="s">
        <v>3084</v>
      </c>
      <c r="E63" s="300">
        <v>963</v>
      </c>
      <c r="F63" s="300">
        <v>866.7</v>
      </c>
      <c r="G63" s="410">
        <v>780</v>
      </c>
    </row>
    <row r="64" spans="1:7" ht="18" customHeight="1" x14ac:dyDescent="0.2">
      <c r="A64" s="125"/>
      <c r="B64" s="47" t="s">
        <v>3085</v>
      </c>
      <c r="C64" s="48"/>
      <c r="D64" s="45" t="s">
        <v>3086</v>
      </c>
      <c r="E64" s="300">
        <v>911.1</v>
      </c>
      <c r="F64" s="300">
        <v>820</v>
      </c>
      <c r="G64" s="410">
        <f>-22+760</f>
        <v>738</v>
      </c>
    </row>
    <row r="65" spans="1:7" ht="18" customHeight="1" x14ac:dyDescent="0.2">
      <c r="A65" s="125"/>
      <c r="B65" s="47" t="s">
        <v>3087</v>
      </c>
      <c r="C65" s="48"/>
      <c r="D65" s="45" t="s">
        <v>3088</v>
      </c>
      <c r="E65" s="300">
        <v>872.90000000000009</v>
      </c>
      <c r="F65" s="300">
        <v>785.6</v>
      </c>
      <c r="G65" s="410">
        <f>-22+729</f>
        <v>707</v>
      </c>
    </row>
    <row r="66" spans="1:7" ht="18" customHeight="1" x14ac:dyDescent="0.2">
      <c r="A66" s="125"/>
      <c r="B66" s="47" t="s">
        <v>3089</v>
      </c>
      <c r="C66" s="48"/>
      <c r="D66" s="45" t="s">
        <v>3090</v>
      </c>
      <c r="E66" s="300">
        <v>938.2</v>
      </c>
      <c r="F66" s="300">
        <v>844.40000000000009</v>
      </c>
      <c r="G66" s="410">
        <v>760</v>
      </c>
    </row>
    <row r="67" spans="1:7" ht="18" customHeight="1" x14ac:dyDescent="0.2">
      <c r="A67" s="125"/>
      <c r="B67" s="47" t="s">
        <v>3091</v>
      </c>
      <c r="C67" s="48"/>
      <c r="D67" s="45" t="s">
        <v>3092</v>
      </c>
      <c r="E67" s="300">
        <v>979</v>
      </c>
      <c r="F67" s="300">
        <v>881.1</v>
      </c>
      <c r="G67" s="410">
        <v>793</v>
      </c>
    </row>
    <row r="68" spans="1:7" ht="18" customHeight="1" x14ac:dyDescent="0.2">
      <c r="A68" s="64"/>
      <c r="B68" s="74" t="s">
        <v>1341</v>
      </c>
      <c r="C68" s="35"/>
      <c r="D68" s="75"/>
      <c r="E68" s="75"/>
      <c r="F68" s="75"/>
      <c r="G68" s="37"/>
    </row>
    <row r="69" spans="1:7" ht="18" customHeight="1" x14ac:dyDescent="0.2">
      <c r="A69" s="125"/>
      <c r="B69" s="47" t="s">
        <v>3093</v>
      </c>
      <c r="C69" s="48"/>
      <c r="D69" s="45" t="s">
        <v>3094</v>
      </c>
      <c r="E69" s="1174">
        <v>1018.6</v>
      </c>
      <c r="F69" s="1208">
        <v>916.7</v>
      </c>
      <c r="G69" s="1219">
        <v>825</v>
      </c>
    </row>
    <row r="70" spans="1:7" ht="18" customHeight="1" x14ac:dyDescent="0.2">
      <c r="A70" s="125"/>
      <c r="B70" s="47" t="s">
        <v>3095</v>
      </c>
      <c r="C70" s="48"/>
      <c r="D70" s="45" t="s">
        <v>3096</v>
      </c>
      <c r="E70" s="1174">
        <v>1061.8</v>
      </c>
      <c r="F70" s="1208">
        <v>955.6</v>
      </c>
      <c r="G70" s="1208">
        <v>860</v>
      </c>
    </row>
    <row r="71" spans="1:7" ht="18" customHeight="1" x14ac:dyDescent="0.2">
      <c r="A71" s="125"/>
      <c r="B71" s="47" t="s">
        <v>3097</v>
      </c>
      <c r="C71" s="48"/>
      <c r="D71" s="45" t="s">
        <v>3098</v>
      </c>
      <c r="E71" s="1174">
        <v>1123.4000000000001</v>
      </c>
      <c r="F71" s="1208">
        <v>1011.1</v>
      </c>
      <c r="G71" s="1208">
        <v>910</v>
      </c>
    </row>
    <row r="72" spans="1:7" ht="18" customHeight="1" x14ac:dyDescent="0.2">
      <c r="A72" s="125"/>
      <c r="B72" s="47" t="s">
        <v>3099</v>
      </c>
      <c r="C72" s="48"/>
      <c r="D72" s="45" t="s">
        <v>3100</v>
      </c>
      <c r="E72" s="1174">
        <v>1018.6</v>
      </c>
      <c r="F72" s="1208">
        <v>916.7</v>
      </c>
      <c r="G72" s="1208">
        <v>825</v>
      </c>
    </row>
    <row r="73" spans="1:7" ht="18" customHeight="1" x14ac:dyDescent="0.2">
      <c r="A73" s="125"/>
      <c r="B73" s="47" t="s">
        <v>3101</v>
      </c>
      <c r="C73" s="48"/>
      <c r="D73" s="45" t="s">
        <v>3102</v>
      </c>
      <c r="E73" s="1174">
        <v>1123.4000000000001</v>
      </c>
      <c r="F73" s="1208">
        <v>1011.1</v>
      </c>
      <c r="G73" s="1208">
        <v>910</v>
      </c>
    </row>
    <row r="74" spans="1:7" ht="18" customHeight="1" x14ac:dyDescent="0.2">
      <c r="A74" s="125"/>
      <c r="B74" s="47" t="s">
        <v>3103</v>
      </c>
      <c r="C74" s="48"/>
      <c r="D74" s="45" t="s">
        <v>3104</v>
      </c>
      <c r="E74" s="1174">
        <v>1166.7</v>
      </c>
      <c r="F74" s="1208">
        <v>1050</v>
      </c>
      <c r="G74" s="1208">
        <v>945</v>
      </c>
    </row>
    <row r="75" spans="1:7" ht="18" x14ac:dyDescent="0.2">
      <c r="A75" s="64"/>
      <c r="B75" s="1029" t="s">
        <v>3069</v>
      </c>
      <c r="C75" s="806"/>
      <c r="D75" s="806"/>
      <c r="E75" s="806"/>
      <c r="F75" s="806"/>
      <c r="G75" s="806"/>
    </row>
    <row r="76" spans="1:7" x14ac:dyDescent="0.2">
      <c r="A76" s="64"/>
      <c r="B76" s="65" t="s">
        <v>154</v>
      </c>
      <c r="C76" s="62"/>
      <c r="D76" s="145" t="s">
        <v>155</v>
      </c>
      <c r="E76" s="66"/>
      <c r="F76" s="36" t="s">
        <v>156</v>
      </c>
      <c r="G76" s="36"/>
    </row>
    <row r="77" spans="1:7" x14ac:dyDescent="0.2">
      <c r="A77" s="64"/>
      <c r="B77" s="47" t="s">
        <v>412</v>
      </c>
      <c r="C77" s="48"/>
      <c r="D77" s="45" t="s">
        <v>413</v>
      </c>
      <c r="E77" s="49"/>
      <c r="F77" s="50">
        <v>25</v>
      </c>
      <c r="G77" s="24"/>
    </row>
    <row r="78" spans="1:7" x14ac:dyDescent="0.2">
      <c r="A78" s="64"/>
      <c r="B78" s="47" t="s">
        <v>161</v>
      </c>
      <c r="C78" s="48"/>
      <c r="D78" s="45" t="s">
        <v>202</v>
      </c>
      <c r="E78" s="49"/>
      <c r="F78" s="50">
        <v>16.5</v>
      </c>
      <c r="G78" s="24"/>
    </row>
    <row r="79" spans="1:7" ht="24" x14ac:dyDescent="0.2">
      <c r="A79" s="64"/>
      <c r="B79" s="47" t="s">
        <v>170</v>
      </c>
      <c r="C79" s="48"/>
      <c r="D79" s="45" t="s">
        <v>3070</v>
      </c>
      <c r="E79" s="49"/>
      <c r="F79" s="50">
        <v>70</v>
      </c>
      <c r="G79" s="24"/>
    </row>
    <row r="80" spans="1:7" x14ac:dyDescent="0.2">
      <c r="A80" s="64"/>
      <c r="B80" s="1013" t="s">
        <v>1347</v>
      </c>
      <c r="C80" s="48"/>
      <c r="D80" s="45" t="s">
        <v>3071</v>
      </c>
      <c r="E80" s="49"/>
      <c r="F80" s="50">
        <v>20</v>
      </c>
      <c r="G80" s="24"/>
    </row>
    <row r="81" spans="1:7" x14ac:dyDescent="0.2">
      <c r="A81" s="64"/>
      <c r="B81" s="47" t="s">
        <v>1266</v>
      </c>
      <c r="C81" s="48"/>
      <c r="D81" s="45" t="s">
        <v>1267</v>
      </c>
      <c r="E81" s="49"/>
      <c r="F81" s="50">
        <v>20</v>
      </c>
      <c r="G81" s="24"/>
    </row>
    <row r="82" spans="1:7" x14ac:dyDescent="0.2">
      <c r="A82" s="64"/>
      <c r="B82" s="1013" t="s">
        <v>3072</v>
      </c>
      <c r="C82" s="1014"/>
      <c r="D82" s="809" t="s">
        <v>1269</v>
      </c>
      <c r="E82" s="49"/>
      <c r="F82" s="50">
        <v>20</v>
      </c>
      <c r="G82" s="24"/>
    </row>
    <row r="83" spans="1:7" x14ac:dyDescent="0.2">
      <c r="A83" s="64"/>
      <c r="B83" s="47" t="s">
        <v>176</v>
      </c>
      <c r="C83" s="48"/>
      <c r="D83" s="45" t="s">
        <v>177</v>
      </c>
      <c r="E83" s="49"/>
      <c r="F83" s="50">
        <v>18</v>
      </c>
      <c r="G83" s="24"/>
    </row>
    <row r="84" spans="1:7" x14ac:dyDescent="0.2">
      <c r="A84" s="64"/>
      <c r="B84" s="47" t="s">
        <v>422</v>
      </c>
      <c r="C84" s="48"/>
      <c r="D84" s="45" t="s">
        <v>423</v>
      </c>
      <c r="E84" s="49"/>
      <c r="F84" s="50">
        <v>25</v>
      </c>
      <c r="G84" s="24"/>
    </row>
    <row r="85" spans="1:7" x14ac:dyDescent="0.2">
      <c r="A85" s="71"/>
      <c r="B85" s="448" t="s">
        <v>178</v>
      </c>
      <c r="C85" s="449" t="s">
        <v>138</v>
      </c>
      <c r="D85" s="450" t="s">
        <v>155</v>
      </c>
      <c r="E85" s="402">
        <v>0.15</v>
      </c>
      <c r="F85" s="403">
        <v>0.1</v>
      </c>
      <c r="G85" s="403">
        <v>0.05</v>
      </c>
    </row>
    <row r="86" spans="1:7" x14ac:dyDescent="0.2">
      <c r="A86" s="64"/>
      <c r="B86" s="1031" t="s">
        <v>426</v>
      </c>
      <c r="C86" s="1032" t="s">
        <v>3031</v>
      </c>
      <c r="D86" s="1033" t="s">
        <v>428</v>
      </c>
      <c r="E86" s="471">
        <v>234.60000000000002</v>
      </c>
      <c r="F86" s="471">
        <v>211.10000000000002</v>
      </c>
      <c r="G86" s="471">
        <f>[1]Accessories!G313</f>
        <v>190</v>
      </c>
    </row>
    <row r="87" spans="1:7" ht="24" customHeight="1" x14ac:dyDescent="0.2">
      <c r="A87" s="202"/>
      <c r="B87" s="47" t="s">
        <v>3105</v>
      </c>
      <c r="C87" s="48" t="s">
        <v>3106</v>
      </c>
      <c r="D87" s="45" t="s">
        <v>3107</v>
      </c>
      <c r="E87" s="25">
        <v>80.2</v>
      </c>
      <c r="F87" s="25">
        <v>72.2</v>
      </c>
      <c r="G87" s="111">
        <v>65</v>
      </c>
    </row>
    <row r="88" spans="1:7" ht="29.25" customHeight="1" x14ac:dyDescent="0.2">
      <c r="A88" s="429" t="s">
        <v>188</v>
      </c>
      <c r="B88" s="429"/>
      <c r="C88" s="429"/>
      <c r="D88" s="429"/>
      <c r="E88" s="429"/>
      <c r="F88" s="429"/>
      <c r="G88" s="443"/>
    </row>
    <row r="89" spans="1:7" ht="24" customHeight="1" x14ac:dyDescent="0.2">
      <c r="A89"/>
      <c r="B89" s="1034" t="s">
        <v>3108</v>
      </c>
      <c r="C89" s="449"/>
      <c r="D89" s="1035" t="s">
        <v>155</v>
      </c>
      <c r="E89" s="383">
        <v>0.15</v>
      </c>
      <c r="F89" s="383">
        <v>0.1</v>
      </c>
      <c r="G89" s="383">
        <v>0.05</v>
      </c>
    </row>
    <row r="90" spans="1:7" customFormat="1" ht="20.25" customHeight="1" x14ac:dyDescent="0.2">
      <c r="A90" s="125"/>
      <c r="B90" s="47" t="s">
        <v>3109</v>
      </c>
      <c r="C90" s="48" t="s">
        <v>135</v>
      </c>
      <c r="D90" s="45" t="s">
        <v>3110</v>
      </c>
      <c r="E90" s="300">
        <v>60.400000000000006</v>
      </c>
      <c r="F90" s="300">
        <v>54.400000000000006</v>
      </c>
      <c r="G90" s="25">
        <v>49</v>
      </c>
    </row>
    <row r="91" spans="1:7" customFormat="1" ht="20.25" customHeight="1" x14ac:dyDescent="0.2">
      <c r="A91" s="125"/>
      <c r="B91" s="47" t="s">
        <v>3111</v>
      </c>
      <c r="C91" s="48" t="s">
        <v>135</v>
      </c>
      <c r="D91" s="45" t="s">
        <v>3112</v>
      </c>
      <c r="E91" s="300">
        <v>27.1</v>
      </c>
      <c r="F91" s="300">
        <v>24.400000000000002</v>
      </c>
      <c r="G91" s="25">
        <v>22</v>
      </c>
    </row>
    <row r="92" spans="1:7" customFormat="1" ht="20.25" customHeight="1" x14ac:dyDescent="0.2">
      <c r="A92" s="125"/>
      <c r="B92" s="47" t="s">
        <v>3113</v>
      </c>
      <c r="C92" s="48" t="s">
        <v>135</v>
      </c>
      <c r="D92" s="45" t="s">
        <v>3114</v>
      </c>
      <c r="E92" s="300">
        <v>27.1</v>
      </c>
      <c r="F92" s="300">
        <v>24.400000000000002</v>
      </c>
      <c r="G92" s="25">
        <v>22</v>
      </c>
    </row>
    <row r="93" spans="1:7" customFormat="1" ht="20.25" customHeight="1" x14ac:dyDescent="0.2">
      <c r="A93" s="125"/>
      <c r="B93" s="47" t="s">
        <v>3115</v>
      </c>
      <c r="C93" s="48" t="s">
        <v>135</v>
      </c>
      <c r="D93" s="45" t="s">
        <v>3116</v>
      </c>
      <c r="E93" s="300">
        <v>27.1</v>
      </c>
      <c r="F93" s="300">
        <v>24.400000000000002</v>
      </c>
      <c r="G93" s="25">
        <v>22</v>
      </c>
    </row>
    <row r="94" spans="1:7" customFormat="1" ht="20.25" customHeight="1" x14ac:dyDescent="0.2">
      <c r="A94" s="125"/>
      <c r="B94" s="47" t="s">
        <v>3117</v>
      </c>
      <c r="C94" s="48" t="s">
        <v>135</v>
      </c>
      <c r="D94" s="45" t="s">
        <v>3118</v>
      </c>
      <c r="E94" s="300">
        <v>88.9</v>
      </c>
      <c r="F94" s="300">
        <v>80</v>
      </c>
      <c r="G94" s="25">
        <v>72</v>
      </c>
    </row>
    <row r="95" spans="1:7" customFormat="1" ht="20.25" customHeight="1" x14ac:dyDescent="0.2">
      <c r="A95" s="125"/>
      <c r="B95" s="47" t="s">
        <v>3119</v>
      </c>
      <c r="C95" s="48" t="s">
        <v>135</v>
      </c>
      <c r="D95" s="45" t="s">
        <v>3120</v>
      </c>
      <c r="E95" s="300">
        <v>38.900000000000006</v>
      </c>
      <c r="F95" s="300">
        <v>35</v>
      </c>
      <c r="G95" s="25">
        <v>31.5</v>
      </c>
    </row>
    <row r="96" spans="1:7" customFormat="1" ht="20.25" customHeight="1" x14ac:dyDescent="0.2">
      <c r="A96" s="125"/>
      <c r="B96" s="47" t="s">
        <v>3121</v>
      </c>
      <c r="C96" s="48" t="s">
        <v>135</v>
      </c>
      <c r="D96" s="45" t="s">
        <v>3122</v>
      </c>
      <c r="E96" s="300">
        <v>38.900000000000006</v>
      </c>
      <c r="F96" s="300">
        <v>35</v>
      </c>
      <c r="G96" s="25">
        <v>31.5</v>
      </c>
    </row>
    <row r="97" spans="1:7" customFormat="1" ht="20.25" customHeight="1" x14ac:dyDescent="0.2">
      <c r="A97" s="125"/>
      <c r="B97" s="47" t="s">
        <v>3123</v>
      </c>
      <c r="C97" s="48" t="s">
        <v>135</v>
      </c>
      <c r="D97" s="45" t="s">
        <v>3124</v>
      </c>
      <c r="E97" s="300">
        <v>38.900000000000006</v>
      </c>
      <c r="F97" s="300">
        <v>35</v>
      </c>
      <c r="G97" s="25">
        <v>31.5</v>
      </c>
    </row>
    <row r="98" spans="1:7" customFormat="1" ht="20.25" customHeight="1" x14ac:dyDescent="0.2">
      <c r="A98" s="125"/>
      <c r="B98" s="47" t="s">
        <v>3125</v>
      </c>
      <c r="C98" s="48" t="s">
        <v>135</v>
      </c>
      <c r="D98" s="45" t="s">
        <v>3126</v>
      </c>
      <c r="E98" s="300">
        <v>121</v>
      </c>
      <c r="F98" s="300">
        <v>108.9</v>
      </c>
      <c r="G98" s="25">
        <v>98</v>
      </c>
    </row>
    <row r="99" spans="1:7" customFormat="1" ht="20.25" customHeight="1" x14ac:dyDescent="0.2">
      <c r="A99" s="125"/>
      <c r="B99" s="47" t="s">
        <v>3127</v>
      </c>
      <c r="C99" s="48" t="s">
        <v>135</v>
      </c>
      <c r="D99" s="45" t="s">
        <v>3128</v>
      </c>
      <c r="E99" s="300">
        <v>54.300000000000004</v>
      </c>
      <c r="F99" s="300">
        <v>48.900000000000006</v>
      </c>
      <c r="G99" s="25">
        <v>44</v>
      </c>
    </row>
    <row r="100" spans="1:7" customFormat="1" ht="20.25" customHeight="1" x14ac:dyDescent="0.2">
      <c r="A100" s="125"/>
      <c r="B100" s="47" t="s">
        <v>3129</v>
      </c>
      <c r="C100" s="48" t="s">
        <v>135</v>
      </c>
      <c r="D100" s="45" t="s">
        <v>3130</v>
      </c>
      <c r="E100" s="300">
        <v>54.300000000000004</v>
      </c>
      <c r="F100" s="300">
        <v>48.900000000000006</v>
      </c>
      <c r="G100" s="25">
        <v>44</v>
      </c>
    </row>
    <row r="101" spans="1:7" customFormat="1" ht="20.25" customHeight="1" x14ac:dyDescent="0.2">
      <c r="A101" s="125"/>
      <c r="B101" s="47" t="s">
        <v>3131</v>
      </c>
      <c r="C101" s="48" t="s">
        <v>135</v>
      </c>
      <c r="D101" s="45" t="s">
        <v>3132</v>
      </c>
      <c r="E101" s="300">
        <v>54.300000000000004</v>
      </c>
      <c r="F101" s="300">
        <v>48.900000000000006</v>
      </c>
      <c r="G101" s="25">
        <v>44</v>
      </c>
    </row>
    <row r="102" spans="1:7" customFormat="1" ht="20.25" customHeight="1" x14ac:dyDescent="0.2">
      <c r="B102" s="55"/>
      <c r="C102" s="55"/>
      <c r="D102" s="55"/>
      <c r="E102" s="56"/>
      <c r="F102" s="56"/>
      <c r="G102" s="56"/>
    </row>
    <row r="103" spans="1:7" x14ac:dyDescent="0.2">
      <c r="A103" s="67" t="s">
        <v>276</v>
      </c>
      <c r="B103" s="44"/>
      <c r="C103" s="44"/>
      <c r="D103" s="357"/>
      <c r="E103" s="44"/>
      <c r="F103" s="44"/>
      <c r="G103" s="44"/>
    </row>
    <row r="104" spans="1:7" x14ac:dyDescent="0.2">
      <c r="A104" s="44"/>
      <c r="B104" s="44"/>
      <c r="C104" s="44"/>
      <c r="D104" s="357"/>
      <c r="E104" s="44"/>
      <c r="F104" s="44"/>
      <c r="G104" s="44"/>
    </row>
    <row r="105" spans="1:7" x14ac:dyDescent="0.2">
      <c r="B105" s="43" t="s">
        <v>3133</v>
      </c>
    </row>
    <row r="106" spans="1:7" x14ac:dyDescent="0.2">
      <c r="B106" s="994" t="s">
        <v>3134</v>
      </c>
    </row>
  </sheetData>
  <sortState xmlns:xlrd2="http://schemas.microsoft.com/office/spreadsheetml/2017/richdata2" ref="B85:G93">
    <sortCondition ref="B85:B93"/>
  </sortState>
  <hyperlinks>
    <hyperlink ref="A55:G55" r:id="rId1" display="Link to Beghelli Web Page" xr:uid="{D71FB409-BB64-D34B-B577-50E705706420}"/>
    <hyperlink ref="A18" r:id="rId2" xr:uid="{4C45F27A-1498-DE43-A5C6-3AF5689B9A2F}"/>
    <hyperlink ref="A88:G88" r:id="rId3" display="Link to Beghelli Web Page" xr:uid="{01F99E3F-B8D9-294F-BD03-FF2A5252FF48}"/>
    <hyperlink ref="A103" location="Index!A1" display="Return to Index" xr:uid="{3D4F76E2-9C44-CE46-9BD8-081F265C230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859F-43B3-AF4D-AFFB-C0CEF9CA9DA1}">
  <sheetPr>
    <tabColor rgb="FF00B0F0"/>
  </sheetPr>
  <dimension ref="A1:G110"/>
  <sheetViews>
    <sheetView topLeftCell="A26" zoomScale="175" workbookViewId="0">
      <selection activeCell="J36" sqref="J36"/>
    </sheetView>
  </sheetViews>
  <sheetFormatPr baseColWidth="10" defaultColWidth="10.83203125" defaultRowHeight="16" x14ac:dyDescent="0.2"/>
  <cols>
    <col min="1" max="1" width="10.83203125" style="43"/>
    <col min="2" max="2" width="27.1640625" style="43" customWidth="1"/>
    <col min="3" max="3" width="12.1640625" style="43" customWidth="1"/>
    <col min="4" max="4" width="50" style="43" customWidth="1"/>
    <col min="5" max="16384" width="10.83203125" style="43"/>
  </cols>
  <sheetData>
    <row r="1" spans="1:7" ht="31" customHeight="1" x14ac:dyDescent="0.2">
      <c r="A1" s="473" t="s">
        <v>95</v>
      </c>
      <c r="B1" s="474"/>
      <c r="C1" s="474"/>
      <c r="D1" s="474"/>
      <c r="E1" s="474"/>
      <c r="F1" s="474"/>
      <c r="G1" s="474"/>
    </row>
    <row r="2" spans="1:7" hidden="1" x14ac:dyDescent="0.2">
      <c r="A2" s="411" t="s">
        <v>104</v>
      </c>
      <c r="B2" s="388" t="s">
        <v>137</v>
      </c>
      <c r="C2" s="388" t="s">
        <v>138</v>
      </c>
      <c r="D2" s="457" t="s">
        <v>155</v>
      </c>
      <c r="E2" s="383">
        <v>0.15</v>
      </c>
      <c r="F2" s="383">
        <v>0.1</v>
      </c>
      <c r="G2" s="383">
        <v>0.05</v>
      </c>
    </row>
    <row r="3" spans="1:7" ht="16" hidden="1" customHeight="1" x14ac:dyDescent="0.2">
      <c r="A3" s="64"/>
      <c r="B3" s="389" t="s">
        <v>3135</v>
      </c>
      <c r="C3" s="390"/>
      <c r="D3" s="391"/>
      <c r="E3" s="385"/>
      <c r="F3" s="385"/>
      <c r="G3" s="350"/>
    </row>
    <row r="4" spans="1:7" hidden="1" x14ac:dyDescent="0.2">
      <c r="A4" s="71"/>
      <c r="B4" s="85" t="s">
        <v>3136</v>
      </c>
      <c r="C4" s="31">
        <v>100101012</v>
      </c>
      <c r="D4" s="41" t="s">
        <v>3137</v>
      </c>
      <c r="E4" s="300">
        <v>14.8</v>
      </c>
      <c r="F4" s="300">
        <v>13.3</v>
      </c>
      <c r="G4" s="32">
        <v>12</v>
      </c>
    </row>
    <row r="5" spans="1:7" ht="18" hidden="1" customHeight="1" x14ac:dyDescent="0.2">
      <c r="A5" s="71"/>
      <c r="B5" s="85" t="s">
        <v>3138</v>
      </c>
      <c r="C5" s="31">
        <v>100101013</v>
      </c>
      <c r="D5" s="42" t="s">
        <v>3139</v>
      </c>
      <c r="E5" s="300">
        <v>24.700000000000003</v>
      </c>
      <c r="F5" s="300">
        <v>22.200000000000003</v>
      </c>
      <c r="G5" s="32">
        <v>20</v>
      </c>
    </row>
    <row r="6" spans="1:7" ht="21" hidden="1" customHeight="1" x14ac:dyDescent="0.2">
      <c r="A6" s="428" t="s">
        <v>188</v>
      </c>
      <c r="B6" s="462"/>
      <c r="C6" s="462"/>
      <c r="D6" s="462"/>
      <c r="E6" s="462"/>
      <c r="F6" s="462"/>
      <c r="G6" s="435"/>
    </row>
    <row r="7" spans="1:7" ht="17" x14ac:dyDescent="0.2">
      <c r="A7" s="411" t="s">
        <v>3140</v>
      </c>
      <c r="B7" s="388" t="s">
        <v>137</v>
      </c>
      <c r="C7" s="388" t="s">
        <v>138</v>
      </c>
      <c r="D7" s="422" t="s">
        <v>521</v>
      </c>
      <c r="E7" s="383">
        <v>0.15</v>
      </c>
      <c r="F7" s="383">
        <v>0.1</v>
      </c>
      <c r="G7" s="383">
        <v>0.05</v>
      </c>
    </row>
    <row r="8" spans="1:7" x14ac:dyDescent="0.2">
      <c r="A8" s="64"/>
      <c r="B8" s="413" t="s">
        <v>3141</v>
      </c>
      <c r="C8" s="215">
        <v>101100412</v>
      </c>
      <c r="D8" s="424" t="s">
        <v>3142</v>
      </c>
      <c r="E8" s="300">
        <v>22.200000000000003</v>
      </c>
      <c r="F8" s="300">
        <v>20</v>
      </c>
      <c r="G8" s="30">
        <v>18</v>
      </c>
    </row>
    <row r="9" spans="1:7" x14ac:dyDescent="0.2">
      <c r="A9" s="64"/>
      <c r="B9" s="124" t="s">
        <v>3143</v>
      </c>
      <c r="C9" s="48">
        <v>101100413</v>
      </c>
      <c r="D9" s="45" t="s">
        <v>3144</v>
      </c>
      <c r="E9" s="300">
        <v>32.1</v>
      </c>
      <c r="F9" s="300">
        <v>28.900000000000002</v>
      </c>
      <c r="G9" s="25">
        <v>26</v>
      </c>
    </row>
    <row r="10" spans="1:7" x14ac:dyDescent="0.2">
      <c r="A10" s="64"/>
      <c r="B10" s="124" t="s">
        <v>3145</v>
      </c>
      <c r="C10" s="48">
        <v>101100414</v>
      </c>
      <c r="D10" s="45" t="s">
        <v>3146</v>
      </c>
      <c r="E10" s="300">
        <v>37</v>
      </c>
      <c r="F10" s="300">
        <v>33.300000000000004</v>
      </c>
      <c r="G10" s="25">
        <v>30</v>
      </c>
    </row>
    <row r="11" spans="1:7" x14ac:dyDescent="0.2">
      <c r="A11" s="64"/>
      <c r="B11" s="124" t="s">
        <v>3147</v>
      </c>
      <c r="C11" s="48">
        <v>101100415</v>
      </c>
      <c r="D11" s="45" t="s">
        <v>3148</v>
      </c>
      <c r="E11" s="300">
        <v>53.1</v>
      </c>
      <c r="F11" s="300">
        <v>47.800000000000004</v>
      </c>
      <c r="G11" s="25">
        <v>43</v>
      </c>
    </row>
    <row r="12" spans="1:7" x14ac:dyDescent="0.2">
      <c r="A12" s="128"/>
      <c r="B12" s="61" t="s">
        <v>154</v>
      </c>
      <c r="C12" s="62"/>
      <c r="D12" s="145" t="s">
        <v>238</v>
      </c>
      <c r="E12" s="66"/>
      <c r="F12" s="79" t="s">
        <v>156</v>
      </c>
      <c r="G12" s="36"/>
    </row>
    <row r="13" spans="1:7" x14ac:dyDescent="0.2">
      <c r="A13" s="64"/>
      <c r="B13" s="124" t="s">
        <v>161</v>
      </c>
      <c r="C13" s="48"/>
      <c r="D13" s="45" t="s">
        <v>3149</v>
      </c>
      <c r="E13" s="49"/>
      <c r="F13" s="50">
        <v>23</v>
      </c>
      <c r="G13" s="24"/>
    </row>
    <row r="14" spans="1:7" x14ac:dyDescent="0.2">
      <c r="A14" s="64"/>
      <c r="B14" s="124" t="s">
        <v>498</v>
      </c>
      <c r="C14" s="48"/>
      <c r="D14" s="45" t="s">
        <v>166</v>
      </c>
      <c r="E14" s="49"/>
      <c r="F14" s="50">
        <v>4.5</v>
      </c>
      <c r="G14" s="24"/>
    </row>
    <row r="15" spans="1:7" x14ac:dyDescent="0.2">
      <c r="A15" s="64"/>
      <c r="B15" s="124" t="s">
        <v>3150</v>
      </c>
      <c r="C15" s="48"/>
      <c r="D15" s="45" t="s">
        <v>3151</v>
      </c>
      <c r="E15" s="49"/>
      <c r="F15" s="50">
        <v>8</v>
      </c>
      <c r="G15" s="24"/>
    </row>
    <row r="16" spans="1:7" ht="21" customHeight="1" x14ac:dyDescent="0.2">
      <c r="A16" s="428" t="s">
        <v>188</v>
      </c>
      <c r="B16" s="462"/>
      <c r="C16" s="462"/>
      <c r="D16" s="462"/>
      <c r="E16" s="462"/>
      <c r="F16" s="462"/>
      <c r="G16" s="435"/>
    </row>
    <row r="17" spans="1:7" x14ac:dyDescent="0.2">
      <c r="A17" s="411" t="s">
        <v>127</v>
      </c>
      <c r="B17" s="388" t="s">
        <v>137</v>
      </c>
      <c r="C17" s="388" t="s">
        <v>138</v>
      </c>
      <c r="D17" s="457" t="s">
        <v>155</v>
      </c>
      <c r="E17" s="383">
        <v>0.15</v>
      </c>
      <c r="F17" s="383">
        <v>0.1</v>
      </c>
      <c r="G17" s="383">
        <v>0.05</v>
      </c>
    </row>
    <row r="18" spans="1:7" ht="16" customHeight="1" x14ac:dyDescent="0.2">
      <c r="A18" s="64"/>
      <c r="B18" s="389" t="s">
        <v>3135</v>
      </c>
      <c r="C18" s="390"/>
      <c r="D18" s="475"/>
      <c r="E18" s="385"/>
      <c r="F18" s="385"/>
      <c r="G18" s="350"/>
    </row>
    <row r="19" spans="1:7" x14ac:dyDescent="0.2">
      <c r="A19" s="71"/>
      <c r="B19" s="86" t="s">
        <v>3152</v>
      </c>
      <c r="C19" s="38">
        <v>100101014</v>
      </c>
      <c r="D19" s="41" t="s">
        <v>3153</v>
      </c>
      <c r="E19" s="300">
        <v>25.900000000000002</v>
      </c>
      <c r="F19" s="300">
        <v>23.3</v>
      </c>
      <c r="G19" s="39">
        <v>21</v>
      </c>
    </row>
    <row r="20" spans="1:7" x14ac:dyDescent="0.2">
      <c r="A20" s="71"/>
      <c r="B20" s="85" t="s">
        <v>3154</v>
      </c>
      <c r="C20" s="31">
        <v>100101015</v>
      </c>
      <c r="D20" s="42" t="s">
        <v>3155</v>
      </c>
      <c r="E20" s="300">
        <v>45.7</v>
      </c>
      <c r="F20" s="300">
        <v>41.1</v>
      </c>
      <c r="G20" s="40">
        <v>37</v>
      </c>
    </row>
    <row r="21" spans="1:7" ht="21" customHeight="1" x14ac:dyDescent="0.2">
      <c r="A21" s="428" t="s">
        <v>188</v>
      </c>
      <c r="B21" s="462"/>
      <c r="C21" s="462"/>
      <c r="D21" s="462"/>
      <c r="E21" s="462"/>
      <c r="F21" s="462"/>
      <c r="G21" s="435"/>
    </row>
    <row r="22" spans="1:7" ht="17" x14ac:dyDescent="0.2">
      <c r="A22" s="411" t="s">
        <v>3156</v>
      </c>
      <c r="B22" s="388" t="s">
        <v>137</v>
      </c>
      <c r="C22" s="388" t="s">
        <v>138</v>
      </c>
      <c r="D22" s="422" t="s">
        <v>1331</v>
      </c>
      <c r="E22" s="383">
        <v>0.15</v>
      </c>
      <c r="F22" s="383">
        <v>0.1</v>
      </c>
      <c r="G22" s="383">
        <v>0.05</v>
      </c>
    </row>
    <row r="23" spans="1:7" ht="16" customHeight="1" x14ac:dyDescent="0.2">
      <c r="A23" s="128"/>
      <c r="B23" s="1037" t="s">
        <v>3157</v>
      </c>
      <c r="C23" s="1038"/>
      <c r="D23" s="1039"/>
      <c r="E23" s="1040"/>
      <c r="F23" s="1040"/>
      <c r="G23" s="1040"/>
    </row>
    <row r="24" spans="1:7" x14ac:dyDescent="0.2">
      <c r="A24" s="64"/>
      <c r="B24" s="47" t="s">
        <v>3158</v>
      </c>
      <c r="C24" s="48" t="s">
        <v>3159</v>
      </c>
      <c r="D24" s="45" t="s">
        <v>3160</v>
      </c>
      <c r="E24" s="300">
        <v>43.800000000000004</v>
      </c>
      <c r="F24" s="300">
        <v>39.400000000000006</v>
      </c>
      <c r="G24" s="25">
        <v>35.5</v>
      </c>
    </row>
    <row r="25" spans="1:7" x14ac:dyDescent="0.2">
      <c r="A25" s="64"/>
      <c r="B25" s="47" t="s">
        <v>3161</v>
      </c>
      <c r="C25" s="48" t="s">
        <v>3162</v>
      </c>
      <c r="D25" s="45" t="s">
        <v>3163</v>
      </c>
      <c r="E25" s="300">
        <v>49.300000000000004</v>
      </c>
      <c r="F25" s="300">
        <v>44.400000000000006</v>
      </c>
      <c r="G25" s="25">
        <v>40</v>
      </c>
    </row>
    <row r="26" spans="1:7" x14ac:dyDescent="0.2">
      <c r="A26" s="64"/>
      <c r="B26" s="47" t="s">
        <v>3164</v>
      </c>
      <c r="C26" s="48" t="s">
        <v>3165</v>
      </c>
      <c r="D26" s="45" t="s">
        <v>3166</v>
      </c>
      <c r="E26" s="300">
        <v>54.300000000000004</v>
      </c>
      <c r="F26" s="300">
        <v>48.900000000000006</v>
      </c>
      <c r="G26" s="25">
        <v>44</v>
      </c>
    </row>
    <row r="27" spans="1:7" ht="16" customHeight="1" x14ac:dyDescent="0.2">
      <c r="A27" s="128"/>
      <c r="B27" s="61" t="s">
        <v>3167</v>
      </c>
      <c r="C27" s="62"/>
      <c r="D27" s="63"/>
      <c r="E27" s="1041"/>
      <c r="F27" s="1041"/>
      <c r="G27" s="1041"/>
    </row>
    <row r="28" spans="1:7" x14ac:dyDescent="0.2">
      <c r="A28" s="64"/>
      <c r="B28" s="47" t="s">
        <v>3168</v>
      </c>
      <c r="C28" s="48" t="s">
        <v>3169</v>
      </c>
      <c r="D28" s="45" t="s">
        <v>3170</v>
      </c>
      <c r="E28" s="300">
        <v>51.900000000000006</v>
      </c>
      <c r="F28" s="300">
        <v>46.7</v>
      </c>
      <c r="G28" s="25">
        <v>42</v>
      </c>
    </row>
    <row r="29" spans="1:7" x14ac:dyDescent="0.2">
      <c r="A29" s="64"/>
      <c r="B29" s="47" t="s">
        <v>3171</v>
      </c>
      <c r="C29" s="48" t="s">
        <v>3172</v>
      </c>
      <c r="D29" s="45" t="s">
        <v>3173</v>
      </c>
      <c r="E29" s="300">
        <v>88.2</v>
      </c>
      <c r="F29" s="300">
        <v>79.400000000000006</v>
      </c>
      <c r="G29" s="25">
        <v>71.5</v>
      </c>
    </row>
    <row r="30" spans="1:7" x14ac:dyDescent="0.2">
      <c r="A30" s="64"/>
      <c r="B30" s="47" t="s">
        <v>3174</v>
      </c>
      <c r="C30" s="48" t="s">
        <v>3175</v>
      </c>
      <c r="D30" s="45" t="s">
        <v>3176</v>
      </c>
      <c r="E30" s="300">
        <v>83.300000000000011</v>
      </c>
      <c r="F30" s="300">
        <v>75</v>
      </c>
      <c r="G30" s="25">
        <v>67.5</v>
      </c>
    </row>
    <row r="31" spans="1:7" x14ac:dyDescent="0.2">
      <c r="A31" s="64"/>
      <c r="B31" s="47" t="s">
        <v>3177</v>
      </c>
      <c r="C31" s="48" t="s">
        <v>3178</v>
      </c>
      <c r="D31" s="45" t="s">
        <v>3179</v>
      </c>
      <c r="E31" s="300">
        <v>88.2</v>
      </c>
      <c r="F31" s="300">
        <v>79.400000000000006</v>
      </c>
      <c r="G31" s="25">
        <v>71.5</v>
      </c>
    </row>
    <row r="32" spans="1:7" x14ac:dyDescent="0.2">
      <c r="A32" s="64"/>
      <c r="B32" s="47" t="s">
        <v>3180</v>
      </c>
      <c r="C32" s="48" t="s">
        <v>3181</v>
      </c>
      <c r="D32" s="45" t="s">
        <v>3182</v>
      </c>
      <c r="E32" s="300">
        <v>93.800000000000011</v>
      </c>
      <c r="F32" s="300">
        <v>84.4</v>
      </c>
      <c r="G32" s="25">
        <v>76</v>
      </c>
    </row>
    <row r="33" spans="1:7" ht="16" customHeight="1" x14ac:dyDescent="0.2">
      <c r="A33" s="64"/>
      <c r="B33" s="61" t="s">
        <v>154</v>
      </c>
      <c r="C33" s="62"/>
      <c r="D33" s="63" t="s">
        <v>238</v>
      </c>
      <c r="E33" s="66"/>
      <c r="F33" s="36" t="s">
        <v>156</v>
      </c>
      <c r="G33" s="37"/>
    </row>
    <row r="34" spans="1:7" x14ac:dyDescent="0.2">
      <c r="A34" s="64"/>
      <c r="B34" s="45" t="s">
        <v>498</v>
      </c>
      <c r="C34" s="48"/>
      <c r="D34" s="45" t="s">
        <v>166</v>
      </c>
      <c r="E34" s="49"/>
      <c r="F34" s="572">
        <v>17</v>
      </c>
      <c r="G34" s="935"/>
    </row>
    <row r="35" spans="1:7" x14ac:dyDescent="0.2">
      <c r="A35" s="71"/>
      <c r="B35" s="45" t="s">
        <v>3183</v>
      </c>
      <c r="C35" s="48"/>
      <c r="D35" s="45" t="s">
        <v>3184</v>
      </c>
      <c r="E35" s="49"/>
      <c r="F35" s="50" t="s">
        <v>3185</v>
      </c>
      <c r="G35" s="24"/>
    </row>
    <row r="36" spans="1:7" ht="21" customHeight="1" x14ac:dyDescent="0.2">
      <c r="A36" s="428" t="s">
        <v>188</v>
      </c>
      <c r="B36" s="462"/>
      <c r="C36" s="462"/>
      <c r="D36" s="462"/>
      <c r="E36" s="462"/>
      <c r="F36" s="462"/>
      <c r="G36" s="435"/>
    </row>
    <row r="37" spans="1:7" ht="17" x14ac:dyDescent="0.2">
      <c r="A37" s="411" t="s">
        <v>3186</v>
      </c>
      <c r="B37" s="388" t="s">
        <v>137</v>
      </c>
      <c r="C37" s="388" t="s">
        <v>138</v>
      </c>
      <c r="D37" s="422" t="s">
        <v>3187</v>
      </c>
      <c r="E37" s="383">
        <v>0.15</v>
      </c>
      <c r="F37" s="476">
        <v>0.1</v>
      </c>
      <c r="G37" s="477">
        <v>0.05</v>
      </c>
    </row>
    <row r="38" spans="1:7" ht="16" customHeight="1" x14ac:dyDescent="0.2">
      <c r="A38" s="140"/>
      <c r="B38" s="1326" t="s">
        <v>3188</v>
      </c>
      <c r="C38" s="1327"/>
      <c r="D38" s="1327"/>
      <c r="E38" s="1327"/>
      <c r="F38" s="1327"/>
      <c r="G38" s="1357"/>
    </row>
    <row r="39" spans="1:7" ht="24" x14ac:dyDescent="0.2">
      <c r="A39" s="141"/>
      <c r="B39" s="142" t="s">
        <v>3189</v>
      </c>
      <c r="C39" s="1042" t="s">
        <v>3190</v>
      </c>
      <c r="D39" s="1043" t="s">
        <v>3191</v>
      </c>
      <c r="E39" s="1277"/>
      <c r="F39" s="1280" t="s">
        <v>1982</v>
      </c>
      <c r="G39" s="1278"/>
    </row>
    <row r="40" spans="1:7" x14ac:dyDescent="0.2">
      <c r="A40" s="144"/>
      <c r="B40" s="1331" t="s">
        <v>3192</v>
      </c>
      <c r="C40" s="1332"/>
      <c r="D40" s="1332"/>
      <c r="E40" s="1332"/>
      <c r="F40" s="1332"/>
      <c r="G40" s="1333"/>
    </row>
    <row r="41" spans="1:7" ht="24" x14ac:dyDescent="0.2">
      <c r="A41" s="141"/>
      <c r="B41" s="76" t="s">
        <v>3193</v>
      </c>
      <c r="C41" s="1044" t="s">
        <v>3194</v>
      </c>
      <c r="D41" s="77" t="s">
        <v>3195</v>
      </c>
      <c r="E41" s="1277"/>
      <c r="F41" s="1277"/>
      <c r="G41" s="1279"/>
    </row>
    <row r="42" spans="1:7" ht="24" x14ac:dyDescent="0.2">
      <c r="A42" s="141"/>
      <c r="B42" s="76" t="s">
        <v>3196</v>
      </c>
      <c r="C42" s="1044" t="s">
        <v>3197</v>
      </c>
      <c r="D42" s="77" t="s">
        <v>3198</v>
      </c>
      <c r="E42" s="1277"/>
      <c r="F42" s="1277"/>
      <c r="G42" s="1279"/>
    </row>
    <row r="43" spans="1:7" ht="24" x14ac:dyDescent="0.2">
      <c r="A43" s="141"/>
      <c r="B43" s="76" t="s">
        <v>3199</v>
      </c>
      <c r="C43" s="1044" t="s">
        <v>3200</v>
      </c>
      <c r="D43" s="77" t="s">
        <v>3201</v>
      </c>
      <c r="E43" s="1277"/>
      <c r="F43" s="1277"/>
      <c r="G43" s="1279"/>
    </row>
    <row r="44" spans="1:7" ht="24" x14ac:dyDescent="0.2">
      <c r="A44" s="141"/>
      <c r="B44" s="76" t="s">
        <v>3202</v>
      </c>
      <c r="C44" s="1044" t="s">
        <v>3203</v>
      </c>
      <c r="D44" s="77" t="s">
        <v>3204</v>
      </c>
      <c r="E44" s="1277"/>
      <c r="F44" s="1277"/>
      <c r="G44" s="1279"/>
    </row>
    <row r="45" spans="1:7" x14ac:dyDescent="0.2">
      <c r="A45" s="141"/>
      <c r="B45" s="1331" t="s">
        <v>3205</v>
      </c>
      <c r="C45" s="1332"/>
      <c r="D45" s="1332"/>
      <c r="E45" s="1332"/>
      <c r="F45" s="1332"/>
      <c r="G45" s="1333"/>
    </row>
    <row r="46" spans="1:7" ht="24" x14ac:dyDescent="0.2">
      <c r="A46" s="141"/>
      <c r="B46" s="76" t="s">
        <v>3206</v>
      </c>
      <c r="C46" s="1044" t="s">
        <v>3207</v>
      </c>
      <c r="D46" s="77" t="s">
        <v>3208</v>
      </c>
      <c r="E46" s="1277"/>
      <c r="F46" s="1277"/>
      <c r="G46" s="1279"/>
    </row>
    <row r="47" spans="1:7" x14ac:dyDescent="0.2">
      <c r="A47" s="141"/>
      <c r="B47" s="1331" t="s">
        <v>3209</v>
      </c>
      <c r="C47" s="1332"/>
      <c r="D47" s="1332"/>
      <c r="E47" s="1332"/>
      <c r="F47" s="1332"/>
      <c r="G47" s="1333"/>
    </row>
    <row r="48" spans="1:7" ht="24" customHeight="1" x14ac:dyDescent="0.2">
      <c r="A48" s="71"/>
      <c r="B48" s="76" t="s">
        <v>3210</v>
      </c>
      <c r="C48" s="1044" t="s">
        <v>3211</v>
      </c>
      <c r="D48" s="77" t="s">
        <v>3212</v>
      </c>
      <c r="E48" s="1277"/>
      <c r="F48" s="1277"/>
      <c r="G48" s="1279"/>
    </row>
    <row r="49" spans="1:7" ht="21" customHeight="1" x14ac:dyDescent="0.2">
      <c r="A49" s="428" t="s">
        <v>188</v>
      </c>
      <c r="B49" s="462"/>
      <c r="C49" s="462"/>
      <c r="D49" s="462"/>
      <c r="E49" s="462"/>
      <c r="F49" s="462"/>
      <c r="G49" s="435"/>
    </row>
    <row r="50" spans="1:7" ht="17" x14ac:dyDescent="0.2">
      <c r="A50" s="411" t="s">
        <v>107</v>
      </c>
      <c r="B50" s="388" t="s">
        <v>137</v>
      </c>
      <c r="C50" s="388" t="s">
        <v>138</v>
      </c>
      <c r="D50" s="422" t="s">
        <v>3213</v>
      </c>
      <c r="E50" s="383">
        <v>0.15</v>
      </c>
      <c r="F50" s="383">
        <v>0.1</v>
      </c>
      <c r="G50" s="383">
        <v>0.05</v>
      </c>
    </row>
    <row r="51" spans="1:7" x14ac:dyDescent="0.2">
      <c r="A51" s="88"/>
      <c r="B51" s="412" t="s">
        <v>3214</v>
      </c>
      <c r="C51" s="215">
        <v>101100235</v>
      </c>
      <c r="D51" s="424" t="s">
        <v>3215</v>
      </c>
      <c r="E51" s="300">
        <v>12.3</v>
      </c>
      <c r="F51" s="300">
        <v>11.100000000000001</v>
      </c>
      <c r="G51" s="478">
        <v>10</v>
      </c>
    </row>
    <row r="52" spans="1:7" x14ac:dyDescent="0.2">
      <c r="A52" s="88"/>
      <c r="B52" s="47" t="s">
        <v>3216</v>
      </c>
      <c r="C52" s="48">
        <v>101100238</v>
      </c>
      <c r="D52" s="45" t="s">
        <v>3217</v>
      </c>
      <c r="E52" s="300">
        <v>17.900000000000002</v>
      </c>
      <c r="F52" s="300">
        <v>16.100000000000001</v>
      </c>
      <c r="G52" s="81">
        <v>14.5</v>
      </c>
    </row>
    <row r="53" spans="1:7" x14ac:dyDescent="0.2">
      <c r="A53" s="88"/>
      <c r="B53" s="47" t="s">
        <v>3218</v>
      </c>
      <c r="C53" s="48">
        <v>101100243</v>
      </c>
      <c r="D53" s="45" t="s">
        <v>3219</v>
      </c>
      <c r="E53" s="300">
        <v>27.1</v>
      </c>
      <c r="F53" s="300">
        <v>24.400000000000002</v>
      </c>
      <c r="G53" s="81">
        <v>22</v>
      </c>
    </row>
    <row r="54" spans="1:7" ht="15.75" customHeight="1" x14ac:dyDescent="0.2">
      <c r="A54" s="88"/>
      <c r="B54" s="47" t="s">
        <v>3220</v>
      </c>
      <c r="C54" s="48">
        <v>101100244</v>
      </c>
      <c r="D54" s="45" t="s">
        <v>3221</v>
      </c>
      <c r="E54" s="300">
        <v>37.700000000000003</v>
      </c>
      <c r="F54" s="300">
        <v>33.9</v>
      </c>
      <c r="G54" s="81">
        <v>30.5</v>
      </c>
    </row>
    <row r="55" spans="1:7" x14ac:dyDescent="0.2">
      <c r="A55" s="64"/>
      <c r="B55" s="65" t="s">
        <v>154</v>
      </c>
      <c r="C55" s="62"/>
      <c r="D55" s="145" t="s">
        <v>155</v>
      </c>
      <c r="E55" s="78"/>
      <c r="F55" s="79" t="s">
        <v>156</v>
      </c>
      <c r="G55" s="79"/>
    </row>
    <row r="56" spans="1:7" x14ac:dyDescent="0.2">
      <c r="A56" s="87"/>
      <c r="B56" s="153" t="s">
        <v>498</v>
      </c>
      <c r="C56" s="48"/>
      <c r="D56" s="80" t="s">
        <v>3222</v>
      </c>
      <c r="E56" s="1045"/>
      <c r="F56" s="1046">
        <v>4.5</v>
      </c>
      <c r="G56" s="727"/>
    </row>
    <row r="57" spans="1:7" ht="21" customHeight="1" x14ac:dyDescent="0.2">
      <c r="A57" s="428" t="s">
        <v>188</v>
      </c>
      <c r="B57" s="462"/>
      <c r="C57" s="462"/>
      <c r="D57" s="462"/>
      <c r="E57" s="462"/>
      <c r="F57" s="462"/>
      <c r="G57" s="435"/>
    </row>
    <row r="58" spans="1:7" ht="17" x14ac:dyDescent="0.2">
      <c r="A58" s="411" t="s">
        <v>114</v>
      </c>
      <c r="B58" s="388" t="s">
        <v>137</v>
      </c>
      <c r="C58" s="388" t="s">
        <v>138</v>
      </c>
      <c r="D58" s="422" t="s">
        <v>3223</v>
      </c>
      <c r="E58" s="383">
        <v>0.15</v>
      </c>
      <c r="F58" s="383">
        <v>0.1</v>
      </c>
      <c r="G58" s="383">
        <v>0.05</v>
      </c>
    </row>
    <row r="59" spans="1:7" x14ac:dyDescent="0.2">
      <c r="A59" s="88"/>
      <c r="B59" s="412" t="s">
        <v>3224</v>
      </c>
      <c r="C59" s="215">
        <v>101100488</v>
      </c>
      <c r="D59" s="424" t="s">
        <v>3225</v>
      </c>
      <c r="E59" s="300">
        <v>12.3</v>
      </c>
      <c r="F59" s="300">
        <v>11.100000000000001</v>
      </c>
      <c r="G59" s="30">
        <v>10</v>
      </c>
    </row>
    <row r="60" spans="1:7" x14ac:dyDescent="0.2">
      <c r="A60" s="87"/>
      <c r="B60" s="47" t="s">
        <v>3226</v>
      </c>
      <c r="C60" s="48">
        <v>101100489</v>
      </c>
      <c r="D60" s="45" t="s">
        <v>3227</v>
      </c>
      <c r="E60" s="300">
        <v>17.900000000000002</v>
      </c>
      <c r="F60" s="300">
        <v>16.100000000000001</v>
      </c>
      <c r="G60" s="25">
        <v>14.5</v>
      </c>
    </row>
    <row r="61" spans="1:7" x14ac:dyDescent="0.2">
      <c r="A61" s="64"/>
      <c r="B61" s="65" t="s">
        <v>154</v>
      </c>
      <c r="C61" s="62"/>
      <c r="D61" s="145" t="s">
        <v>155</v>
      </c>
      <c r="E61" s="78"/>
      <c r="F61" s="79" t="s">
        <v>156</v>
      </c>
      <c r="G61" s="79"/>
    </row>
    <row r="62" spans="1:7" x14ac:dyDescent="0.2">
      <c r="A62" s="87"/>
      <c r="B62" s="153" t="s">
        <v>498</v>
      </c>
      <c r="C62" s="48"/>
      <c r="D62" s="80" t="s">
        <v>3228</v>
      </c>
      <c r="E62" s="1045"/>
      <c r="F62" s="1046">
        <v>4.5</v>
      </c>
      <c r="G62" s="727"/>
    </row>
    <row r="63" spans="1:7" ht="21" customHeight="1" x14ac:dyDescent="0.2">
      <c r="A63" s="428" t="s">
        <v>188</v>
      </c>
      <c r="B63" s="462"/>
      <c r="C63" s="462"/>
      <c r="D63" s="462"/>
      <c r="E63" s="462"/>
      <c r="F63" s="462"/>
      <c r="G63" s="435"/>
    </row>
    <row r="64" spans="1:7" ht="17" x14ac:dyDescent="0.2">
      <c r="A64" s="411" t="s">
        <v>123</v>
      </c>
      <c r="B64" s="388" t="s">
        <v>137</v>
      </c>
      <c r="C64" s="388" t="s">
        <v>138</v>
      </c>
      <c r="D64" s="422" t="s">
        <v>3229</v>
      </c>
      <c r="E64" s="383">
        <v>0.15</v>
      </c>
      <c r="F64" s="383">
        <v>0.1</v>
      </c>
      <c r="G64" s="383">
        <v>0.05</v>
      </c>
    </row>
    <row r="65" spans="1:7" ht="16" customHeight="1" x14ac:dyDescent="0.2">
      <c r="A65" s="152"/>
      <c r="B65" s="389" t="s">
        <v>3157</v>
      </c>
      <c r="C65" s="390"/>
      <c r="D65" s="391"/>
      <c r="E65" s="385"/>
      <c r="F65" s="385"/>
      <c r="G65" s="350"/>
    </row>
    <row r="66" spans="1:7" x14ac:dyDescent="0.2">
      <c r="A66" s="64"/>
      <c r="B66" s="47" t="s">
        <v>3230</v>
      </c>
      <c r="C66" s="48" t="s">
        <v>3231</v>
      </c>
      <c r="D66" s="45" t="s">
        <v>3232</v>
      </c>
      <c r="E66" s="300">
        <v>47.6</v>
      </c>
      <c r="F66" s="300">
        <v>42.800000000000004</v>
      </c>
      <c r="G66" s="25">
        <v>38.5</v>
      </c>
    </row>
    <row r="67" spans="1:7" x14ac:dyDescent="0.2">
      <c r="A67" s="64"/>
      <c r="B67" s="47" t="s">
        <v>3233</v>
      </c>
      <c r="C67" s="48" t="s">
        <v>3234</v>
      </c>
      <c r="D67" s="45" t="s">
        <v>3235</v>
      </c>
      <c r="E67" s="300">
        <v>56.2</v>
      </c>
      <c r="F67" s="300">
        <v>50.6</v>
      </c>
      <c r="G67" s="25">
        <v>45.5</v>
      </c>
    </row>
    <row r="68" spans="1:7" x14ac:dyDescent="0.2">
      <c r="A68" s="64"/>
      <c r="B68" s="47" t="s">
        <v>3236</v>
      </c>
      <c r="C68" s="48"/>
      <c r="D68" s="45" t="s">
        <v>3237</v>
      </c>
      <c r="E68" s="300">
        <v>43.2</v>
      </c>
      <c r="F68" s="300">
        <v>38.900000000000006</v>
      </c>
      <c r="G68" s="25">
        <v>35</v>
      </c>
    </row>
    <row r="69" spans="1:7" x14ac:dyDescent="0.2">
      <c r="A69" s="64"/>
      <c r="B69" s="47" t="s">
        <v>3238</v>
      </c>
      <c r="C69" s="48" t="s">
        <v>3239</v>
      </c>
      <c r="D69" s="45" t="s">
        <v>3240</v>
      </c>
      <c r="E69" s="300">
        <v>47.6</v>
      </c>
      <c r="F69" s="300">
        <v>42.800000000000004</v>
      </c>
      <c r="G69" s="25">
        <v>38.5</v>
      </c>
    </row>
    <row r="70" spans="1:7" x14ac:dyDescent="0.2">
      <c r="A70" s="64"/>
      <c r="B70" s="47" t="s">
        <v>3241</v>
      </c>
      <c r="C70" s="48" t="s">
        <v>3242</v>
      </c>
      <c r="D70" s="45" t="s">
        <v>3243</v>
      </c>
      <c r="E70" s="300">
        <v>56.2</v>
      </c>
      <c r="F70" s="300">
        <v>50.6</v>
      </c>
      <c r="G70" s="25">
        <v>45.5</v>
      </c>
    </row>
    <row r="71" spans="1:7" x14ac:dyDescent="0.2">
      <c r="A71" s="64"/>
      <c r="B71" s="47" t="s">
        <v>3244</v>
      </c>
      <c r="C71" s="48"/>
      <c r="D71" s="45" t="s">
        <v>3245</v>
      </c>
      <c r="E71" s="300">
        <v>67.900000000000006</v>
      </c>
      <c r="F71" s="300">
        <v>61.1</v>
      </c>
      <c r="G71" s="25">
        <v>55</v>
      </c>
    </row>
    <row r="72" spans="1:7" x14ac:dyDescent="0.2">
      <c r="A72" s="64"/>
      <c r="B72" s="47" t="s">
        <v>3246</v>
      </c>
      <c r="C72" s="48" t="s">
        <v>3247</v>
      </c>
      <c r="D72" s="45" t="s">
        <v>3248</v>
      </c>
      <c r="E72" s="300">
        <v>76.600000000000009</v>
      </c>
      <c r="F72" s="300">
        <v>68.900000000000006</v>
      </c>
      <c r="G72" s="25">
        <v>62</v>
      </c>
    </row>
    <row r="73" spans="1:7" x14ac:dyDescent="0.2">
      <c r="A73" s="64"/>
      <c r="B73" s="47" t="s">
        <v>3249</v>
      </c>
      <c r="C73" s="48" t="s">
        <v>3250</v>
      </c>
      <c r="D73" s="45" t="s">
        <v>3251</v>
      </c>
      <c r="E73" s="300">
        <v>43.2</v>
      </c>
      <c r="F73" s="300">
        <v>38.900000000000006</v>
      </c>
      <c r="G73" s="25">
        <v>35</v>
      </c>
    </row>
    <row r="74" spans="1:7" x14ac:dyDescent="0.2">
      <c r="A74" s="64"/>
      <c r="B74" s="47" t="s">
        <v>3252</v>
      </c>
      <c r="C74" s="48"/>
      <c r="D74" s="45" t="s">
        <v>3253</v>
      </c>
      <c r="E74" s="300">
        <v>45.7</v>
      </c>
      <c r="F74" s="300">
        <v>41.1</v>
      </c>
      <c r="G74" s="25">
        <v>37</v>
      </c>
    </row>
    <row r="75" spans="1:7" x14ac:dyDescent="0.2">
      <c r="A75" s="64"/>
      <c r="B75" s="47" t="s">
        <v>3254</v>
      </c>
      <c r="C75" s="48"/>
      <c r="D75" s="45" t="s">
        <v>3255</v>
      </c>
      <c r="E75" s="300">
        <v>55.6</v>
      </c>
      <c r="F75" s="300">
        <v>50</v>
      </c>
      <c r="G75" s="25">
        <v>45</v>
      </c>
    </row>
    <row r="76" spans="1:7" x14ac:dyDescent="0.2">
      <c r="A76" s="64"/>
      <c r="B76" s="47" t="s">
        <v>3256</v>
      </c>
      <c r="C76" s="48"/>
      <c r="D76" s="45" t="s">
        <v>3257</v>
      </c>
      <c r="E76" s="300">
        <v>61.800000000000004</v>
      </c>
      <c r="F76" s="300">
        <v>55.6</v>
      </c>
      <c r="G76" s="25">
        <v>50</v>
      </c>
    </row>
    <row r="77" spans="1:7" x14ac:dyDescent="0.2">
      <c r="A77" s="64"/>
      <c r="B77" s="47" t="s">
        <v>3258</v>
      </c>
      <c r="C77" s="48"/>
      <c r="D77" s="45" t="s">
        <v>3259</v>
      </c>
      <c r="E77" s="300">
        <v>74.100000000000009</v>
      </c>
      <c r="F77" s="300">
        <v>66.7</v>
      </c>
      <c r="G77" s="25">
        <v>60</v>
      </c>
    </row>
    <row r="78" spans="1:7" x14ac:dyDescent="0.2">
      <c r="A78" s="64"/>
      <c r="B78" s="47" t="s">
        <v>3260</v>
      </c>
      <c r="C78" s="48"/>
      <c r="D78" s="45" t="s">
        <v>3261</v>
      </c>
      <c r="E78" s="300">
        <v>61.800000000000004</v>
      </c>
      <c r="F78" s="300">
        <v>55.6</v>
      </c>
      <c r="G78" s="25">
        <v>50</v>
      </c>
    </row>
    <row r="79" spans="1:7" x14ac:dyDescent="0.2">
      <c r="A79" s="64"/>
      <c r="B79" s="47" t="s">
        <v>3262</v>
      </c>
      <c r="C79" s="48"/>
      <c r="D79" s="45" t="s">
        <v>3263</v>
      </c>
      <c r="E79" s="300">
        <v>67.900000000000006</v>
      </c>
      <c r="F79" s="300">
        <v>61.1</v>
      </c>
      <c r="G79" s="25">
        <v>55</v>
      </c>
    </row>
    <row r="80" spans="1:7" ht="16" customHeight="1" x14ac:dyDescent="0.2">
      <c r="A80" s="64"/>
      <c r="B80" s="74" t="s">
        <v>3167</v>
      </c>
      <c r="C80" s="35"/>
      <c r="D80" s="75"/>
      <c r="E80" s="36"/>
      <c r="F80" s="36"/>
      <c r="G80" s="37"/>
    </row>
    <row r="81" spans="1:7" x14ac:dyDescent="0.2">
      <c r="A81" s="64"/>
      <c r="B81" s="47" t="s">
        <v>3264</v>
      </c>
      <c r="C81" s="48" t="s">
        <v>3265</v>
      </c>
      <c r="D81" s="45" t="s">
        <v>3266</v>
      </c>
      <c r="E81" s="300">
        <v>95.100000000000009</v>
      </c>
      <c r="F81" s="300">
        <v>85.600000000000009</v>
      </c>
      <c r="G81" s="25">
        <v>77</v>
      </c>
    </row>
    <row r="82" spans="1:7" x14ac:dyDescent="0.2">
      <c r="A82" s="64"/>
      <c r="B82" s="47" t="s">
        <v>3267</v>
      </c>
      <c r="C82" s="48" t="s">
        <v>135</v>
      </c>
      <c r="D82" s="45" t="s">
        <v>3268</v>
      </c>
      <c r="E82" s="300">
        <v>95.100000000000009</v>
      </c>
      <c r="F82" s="300">
        <v>85.600000000000009</v>
      </c>
      <c r="G82" s="25">
        <v>77</v>
      </c>
    </row>
    <row r="83" spans="1:7" x14ac:dyDescent="0.2">
      <c r="A83" s="64"/>
      <c r="B83" s="47" t="s">
        <v>3269</v>
      </c>
      <c r="C83" s="48"/>
      <c r="D83" s="45" t="s">
        <v>3270</v>
      </c>
      <c r="E83" s="300">
        <v>81.400000000000006</v>
      </c>
      <c r="F83" s="300">
        <v>73.3</v>
      </c>
      <c r="G83" s="25">
        <v>66</v>
      </c>
    </row>
    <row r="84" spans="1:7" x14ac:dyDescent="0.2">
      <c r="A84" s="64"/>
      <c r="B84" s="47" t="s">
        <v>3271</v>
      </c>
      <c r="C84" s="48" t="s">
        <v>3272</v>
      </c>
      <c r="D84" s="45" t="s">
        <v>3273</v>
      </c>
      <c r="E84" s="300">
        <v>95.100000000000009</v>
      </c>
      <c r="F84" s="300">
        <v>85.600000000000009</v>
      </c>
      <c r="G84" s="25">
        <v>77</v>
      </c>
    </row>
    <row r="85" spans="1:7" x14ac:dyDescent="0.2">
      <c r="A85" s="64"/>
      <c r="B85" s="47" t="s">
        <v>3274</v>
      </c>
      <c r="C85" s="48" t="s">
        <v>3275</v>
      </c>
      <c r="D85" s="45" t="s">
        <v>3276</v>
      </c>
      <c r="E85" s="300">
        <v>111.80000000000001</v>
      </c>
      <c r="F85" s="300">
        <v>100.60000000000001</v>
      </c>
      <c r="G85" s="25">
        <v>90.5</v>
      </c>
    </row>
    <row r="86" spans="1:7" x14ac:dyDescent="0.2">
      <c r="A86" s="64"/>
      <c r="B86" s="47" t="s">
        <v>3277</v>
      </c>
      <c r="C86" s="48"/>
      <c r="D86" s="45" t="s">
        <v>3278</v>
      </c>
      <c r="E86" s="300">
        <v>95.100000000000009</v>
      </c>
      <c r="F86" s="300">
        <v>85.600000000000009</v>
      </c>
      <c r="G86" s="25">
        <v>77</v>
      </c>
    </row>
    <row r="87" spans="1:7" x14ac:dyDescent="0.2">
      <c r="A87" s="64"/>
      <c r="B87" s="47" t="s">
        <v>3279</v>
      </c>
      <c r="C87" s="48" t="s">
        <v>3280</v>
      </c>
      <c r="D87" s="45" t="s">
        <v>3281</v>
      </c>
      <c r="E87" s="300">
        <v>111.80000000000001</v>
      </c>
      <c r="F87" s="300">
        <v>100.60000000000001</v>
      </c>
      <c r="G87" s="25">
        <v>90.5</v>
      </c>
    </row>
    <row r="88" spans="1:7" x14ac:dyDescent="0.2">
      <c r="A88" s="64"/>
      <c r="B88" s="47" t="s">
        <v>3282</v>
      </c>
      <c r="C88" s="48" t="s">
        <v>3283</v>
      </c>
      <c r="D88" s="45" t="s">
        <v>3284</v>
      </c>
      <c r="E88" s="300">
        <v>66.7</v>
      </c>
      <c r="F88" s="300">
        <v>60</v>
      </c>
      <c r="G88" s="25">
        <v>54</v>
      </c>
    </row>
    <row r="89" spans="1:7" x14ac:dyDescent="0.2">
      <c r="A89" s="64"/>
      <c r="B89" s="47" t="s">
        <v>3285</v>
      </c>
      <c r="C89" s="48"/>
      <c r="D89" s="45" t="s">
        <v>3286</v>
      </c>
      <c r="E89" s="300">
        <v>72.2</v>
      </c>
      <c r="F89" s="300">
        <v>65</v>
      </c>
      <c r="G89" s="25">
        <v>58.5</v>
      </c>
    </row>
    <row r="90" spans="1:7" x14ac:dyDescent="0.2">
      <c r="A90" s="64"/>
      <c r="B90" s="47" t="s">
        <v>3287</v>
      </c>
      <c r="C90" s="48"/>
      <c r="D90" s="45" t="s">
        <v>3288</v>
      </c>
      <c r="E90" s="300">
        <v>77.800000000000011</v>
      </c>
      <c r="F90" s="300">
        <v>70</v>
      </c>
      <c r="G90" s="25">
        <v>63</v>
      </c>
    </row>
    <row r="91" spans="1:7" x14ac:dyDescent="0.2">
      <c r="A91" s="64"/>
      <c r="B91" s="47" t="s">
        <v>3289</v>
      </c>
      <c r="C91" s="48"/>
      <c r="D91" s="45" t="s">
        <v>3290</v>
      </c>
      <c r="E91" s="300">
        <v>83.300000000000011</v>
      </c>
      <c r="F91" s="300">
        <v>75</v>
      </c>
      <c r="G91" s="25">
        <v>67.5</v>
      </c>
    </row>
    <row r="92" spans="1:7" x14ac:dyDescent="0.2">
      <c r="A92" s="64"/>
      <c r="B92" s="47" t="s">
        <v>3291</v>
      </c>
      <c r="C92" s="48"/>
      <c r="D92" s="45" t="s">
        <v>3292</v>
      </c>
      <c r="E92" s="300">
        <v>93.800000000000011</v>
      </c>
      <c r="F92" s="300">
        <v>84.4</v>
      </c>
      <c r="G92" s="25">
        <v>76</v>
      </c>
    </row>
    <row r="93" spans="1:7" x14ac:dyDescent="0.2">
      <c r="A93" s="64"/>
      <c r="B93" s="47" t="s">
        <v>3293</v>
      </c>
      <c r="C93" s="48"/>
      <c r="D93" s="45" t="s">
        <v>3294</v>
      </c>
      <c r="E93" s="300">
        <v>77.800000000000011</v>
      </c>
      <c r="F93" s="300">
        <v>70</v>
      </c>
      <c r="G93" s="25">
        <v>63</v>
      </c>
    </row>
    <row r="94" spans="1:7" x14ac:dyDescent="0.2">
      <c r="A94" s="64"/>
      <c r="B94" s="47" t="s">
        <v>3295</v>
      </c>
      <c r="C94" s="48"/>
      <c r="D94" s="45" t="s">
        <v>3296</v>
      </c>
      <c r="E94" s="300">
        <v>93.800000000000011</v>
      </c>
      <c r="F94" s="300">
        <v>84.4</v>
      </c>
      <c r="G94" s="25">
        <v>76</v>
      </c>
    </row>
    <row r="95" spans="1:7" ht="16" customHeight="1" x14ac:dyDescent="0.2">
      <c r="A95" s="64"/>
      <c r="B95" s="65" t="s">
        <v>154</v>
      </c>
      <c r="C95" s="62"/>
      <c r="D95" s="145" t="s">
        <v>155</v>
      </c>
      <c r="E95" s="66"/>
      <c r="F95" s="36" t="s">
        <v>156</v>
      </c>
      <c r="G95" s="37"/>
    </row>
    <row r="96" spans="1:7" x14ac:dyDescent="0.2">
      <c r="A96" s="87"/>
      <c r="B96" s="153" t="s">
        <v>1266</v>
      </c>
      <c r="C96" s="48"/>
      <c r="D96" s="45" t="s">
        <v>3297</v>
      </c>
      <c r="E96" s="49"/>
      <c r="F96" s="572">
        <v>20</v>
      </c>
      <c r="G96" s="938"/>
    </row>
    <row r="97" spans="1:7" ht="21" customHeight="1" x14ac:dyDescent="0.2">
      <c r="A97" s="428" t="s">
        <v>188</v>
      </c>
      <c r="B97" s="462"/>
      <c r="C97" s="462"/>
      <c r="D97" s="462"/>
      <c r="E97" s="462"/>
      <c r="F97" s="462"/>
      <c r="G97" s="435"/>
    </row>
    <row r="98" spans="1:7" ht="17" x14ac:dyDescent="0.2">
      <c r="A98" s="411" t="s">
        <v>3298</v>
      </c>
      <c r="B98" s="388" t="s">
        <v>137</v>
      </c>
      <c r="C98" s="388" t="s">
        <v>138</v>
      </c>
      <c r="D98" s="422" t="s">
        <v>3299</v>
      </c>
      <c r="E98" s="383">
        <v>0.15</v>
      </c>
      <c r="F98" s="383">
        <v>0.1</v>
      </c>
      <c r="G98" s="383">
        <v>0.05</v>
      </c>
    </row>
    <row r="99" spans="1:7" ht="16" customHeight="1" x14ac:dyDescent="0.2">
      <c r="A99" s="152"/>
      <c r="B99" s="389" t="s">
        <v>3300</v>
      </c>
      <c r="C99" s="390"/>
      <c r="D99" s="391" t="s">
        <v>644</v>
      </c>
      <c r="E99" s="385"/>
      <c r="F99" s="385"/>
      <c r="G99" s="350"/>
    </row>
    <row r="100" spans="1:7" x14ac:dyDescent="0.2">
      <c r="A100" s="64"/>
      <c r="B100" s="76" t="s">
        <v>3301</v>
      </c>
      <c r="C100" s="90">
        <v>101000073</v>
      </c>
      <c r="D100" s="45" t="s">
        <v>3302</v>
      </c>
      <c r="E100" s="307">
        <v>98.800000000000011</v>
      </c>
      <c r="F100" s="307">
        <v>88.9</v>
      </c>
      <c r="G100" s="307">
        <v>80</v>
      </c>
    </row>
    <row r="101" spans="1:7" x14ac:dyDescent="0.2">
      <c r="A101" s="64"/>
      <c r="B101" s="76" t="s">
        <v>3303</v>
      </c>
      <c r="C101" s="90">
        <v>101000074</v>
      </c>
      <c r="D101" s="45" t="s">
        <v>3304</v>
      </c>
      <c r="E101" s="307">
        <v>160.4</v>
      </c>
      <c r="F101" s="307">
        <v>144.4</v>
      </c>
      <c r="G101" s="307">
        <v>130</v>
      </c>
    </row>
    <row r="102" spans="1:7" x14ac:dyDescent="0.2">
      <c r="A102" s="64"/>
      <c r="B102" s="65" t="s">
        <v>154</v>
      </c>
      <c r="C102" s="62"/>
      <c r="D102" s="145" t="s">
        <v>155</v>
      </c>
      <c r="E102" s="66"/>
      <c r="F102" s="36" t="s">
        <v>156</v>
      </c>
      <c r="G102" s="37"/>
    </row>
    <row r="103" spans="1:7" x14ac:dyDescent="0.2">
      <c r="A103" s="64"/>
      <c r="B103" s="432" t="s">
        <v>323</v>
      </c>
      <c r="C103" s="431"/>
      <c r="D103" s="432" t="s">
        <v>3184</v>
      </c>
      <c r="E103" s="444"/>
      <c r="F103" s="786" t="s">
        <v>3185</v>
      </c>
      <c r="G103" s="1003"/>
    </row>
    <row r="104" spans="1:7" ht="21" customHeight="1" x14ac:dyDescent="0.2">
      <c r="A104" s="472" t="s">
        <v>188</v>
      </c>
      <c r="B104" s="472"/>
      <c r="C104" s="472"/>
      <c r="D104" s="472"/>
      <c r="E104" s="472"/>
      <c r="F104" s="435"/>
      <c r="G104" s="435"/>
    </row>
    <row r="105" spans="1:7" x14ac:dyDescent="0.2">
      <c r="A105" s="44" t="s">
        <v>135</v>
      </c>
      <c r="B105" s="44"/>
      <c r="C105" s="44"/>
      <c r="D105" s="44"/>
      <c r="E105" s="44"/>
      <c r="F105" s="44"/>
      <c r="G105" s="44"/>
    </row>
    <row r="106" spans="1:7" x14ac:dyDescent="0.2">
      <c r="A106" s="67" t="s">
        <v>276</v>
      </c>
      <c r="B106" s="44"/>
      <c r="C106" s="44"/>
      <c r="D106" s="44"/>
      <c r="E106" s="44"/>
      <c r="F106" s="44"/>
      <c r="G106" s="44"/>
    </row>
    <row r="107" spans="1:7" x14ac:dyDescent="0.2">
      <c r="A107" s="44"/>
      <c r="B107" s="44"/>
      <c r="C107" s="44"/>
      <c r="D107" s="44"/>
      <c r="E107" s="44"/>
      <c r="F107" s="44"/>
      <c r="G107" s="44"/>
    </row>
    <row r="108" spans="1:7" x14ac:dyDescent="0.2">
      <c r="A108" s="44"/>
      <c r="B108" s="44"/>
      <c r="C108" s="44"/>
      <c r="D108" s="44"/>
      <c r="E108" s="44"/>
      <c r="F108" s="44"/>
      <c r="G108" s="44"/>
    </row>
    <row r="109" spans="1:7" x14ac:dyDescent="0.2">
      <c r="A109" s="44"/>
      <c r="B109" s="44"/>
      <c r="C109" s="44"/>
      <c r="D109" s="44"/>
      <c r="E109" s="44"/>
      <c r="F109" s="44"/>
      <c r="G109" s="44"/>
    </row>
    <row r="110" spans="1:7" x14ac:dyDescent="0.2">
      <c r="B110" s="994"/>
    </row>
  </sheetData>
  <mergeCells count="4">
    <mergeCell ref="B47:G47"/>
    <mergeCell ref="B45:G45"/>
    <mergeCell ref="B40:G40"/>
    <mergeCell ref="B38:G38"/>
  </mergeCells>
  <hyperlinks>
    <hyperlink ref="A106" location="Index!A1" display="Return to Index" xr:uid="{CB922197-B230-B748-9372-78443F30B095}"/>
    <hyperlink ref="A6:G6" r:id="rId1" display="Link to Beghelli Web Page" xr:uid="{4C6B2BFD-3A66-AA46-BA25-792A67F1AAEF}"/>
    <hyperlink ref="A16:G16" r:id="rId2" display="Link to Beghelli Web Page" xr:uid="{76152ECE-DEBF-654B-9435-C3E4D458BEE9}"/>
    <hyperlink ref="A36:G36" r:id="rId3" display="Link to Beghelli Web Page" xr:uid="{B71B6700-E1F7-C949-A9D9-8C406FB665F0}"/>
    <hyperlink ref="A21:G21" r:id="rId4" display="Link to Beghelli Web Page" xr:uid="{E1042719-071C-EA4F-95DC-A09E7C6FC2B4}"/>
    <hyperlink ref="A49:G49" r:id="rId5" display="Link to Beghelli Web Page" xr:uid="{8E79334C-5D29-B14D-A9BA-C8DE0BD37044}"/>
    <hyperlink ref="A57:G57" r:id="rId6" display="Link to Beghelli Web Page" xr:uid="{C7C4EDCA-C85A-D148-952A-0A90A074CF0F}"/>
    <hyperlink ref="A63:G63" r:id="rId7" display="Link to Beghelli Web Page" xr:uid="{9751BF76-CC45-1941-A42D-31F0F9C5CBBB}"/>
    <hyperlink ref="A97:G97" r:id="rId8" display="Link to Beghelli Web Page" xr:uid="{C9126391-5BB0-2042-9F09-D0BF3A9CA99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9955-B7AE-1D4F-B64C-4179103EDE19}">
  <sheetPr>
    <tabColor rgb="FF00B0F0"/>
  </sheetPr>
  <dimension ref="A1:G20"/>
  <sheetViews>
    <sheetView zoomScale="219" workbookViewId="0">
      <selection activeCell="B22" sqref="B22"/>
    </sheetView>
  </sheetViews>
  <sheetFormatPr baseColWidth="10" defaultColWidth="11" defaultRowHeight="16" x14ac:dyDescent="0.2"/>
  <cols>
    <col min="1" max="1" width="8.33203125" customWidth="1"/>
    <col min="2" max="2" width="18" customWidth="1"/>
    <col min="3" max="3" width="12.6640625" customWidth="1"/>
    <col min="4" max="4" width="38.33203125" customWidth="1"/>
    <col min="5" max="7" width="10.83203125" customWidth="1"/>
  </cols>
  <sheetData>
    <row r="1" spans="1:7" ht="17" x14ac:dyDescent="0.2">
      <c r="A1" s="411" t="s">
        <v>42</v>
      </c>
      <c r="B1" s="502" t="s">
        <v>137</v>
      </c>
      <c r="C1" s="502" t="s">
        <v>138</v>
      </c>
      <c r="D1" s="643" t="s">
        <v>2174</v>
      </c>
      <c r="E1" s="644">
        <v>0.15</v>
      </c>
      <c r="F1" s="644">
        <v>0.1</v>
      </c>
      <c r="G1" s="644">
        <v>0.05</v>
      </c>
    </row>
    <row r="2" spans="1:7" x14ac:dyDescent="0.2">
      <c r="A2" s="128"/>
      <c r="B2" s="664" t="s">
        <v>370</v>
      </c>
      <c r="C2" s="665"/>
      <c r="D2" s="666"/>
      <c r="E2" s="665"/>
      <c r="F2" s="665"/>
      <c r="G2" s="248"/>
    </row>
    <row r="3" spans="1:7" x14ac:dyDescent="0.2">
      <c r="A3" s="64"/>
      <c r="B3" s="661" t="s">
        <v>3305</v>
      </c>
      <c r="C3" s="634" t="s">
        <v>3306</v>
      </c>
      <c r="D3" s="628" t="s">
        <v>3307</v>
      </c>
      <c r="E3" s="370">
        <v>153.1</v>
      </c>
      <c r="F3" s="370">
        <v>137.80000000000001</v>
      </c>
      <c r="G3" s="370">
        <v>124</v>
      </c>
    </row>
    <row r="4" spans="1:7" x14ac:dyDescent="0.2">
      <c r="A4" s="64"/>
      <c r="B4" s="661" t="s">
        <v>3308</v>
      </c>
      <c r="C4" s="634" t="s">
        <v>3309</v>
      </c>
      <c r="D4" s="628" t="s">
        <v>3310</v>
      </c>
      <c r="E4" s="370">
        <v>166.7</v>
      </c>
      <c r="F4" s="370">
        <v>150</v>
      </c>
      <c r="G4" s="370">
        <v>135</v>
      </c>
    </row>
    <row r="5" spans="1:7" x14ac:dyDescent="0.2">
      <c r="A5" s="64"/>
      <c r="B5" s="661" t="s">
        <v>3311</v>
      </c>
      <c r="C5" s="634" t="s">
        <v>3312</v>
      </c>
      <c r="D5" s="628" t="s">
        <v>3313</v>
      </c>
      <c r="E5" s="370">
        <v>175.3</v>
      </c>
      <c r="F5" s="370">
        <v>157.80000000000001</v>
      </c>
      <c r="G5" s="370">
        <v>142</v>
      </c>
    </row>
    <row r="6" spans="1:7" x14ac:dyDescent="0.2">
      <c r="A6" s="64"/>
      <c r="B6" s="661" t="s">
        <v>3314</v>
      </c>
      <c r="C6" s="634" t="s">
        <v>3315</v>
      </c>
      <c r="D6" s="628" t="s">
        <v>3316</v>
      </c>
      <c r="E6" s="370">
        <v>166.7</v>
      </c>
      <c r="F6" s="370">
        <v>150</v>
      </c>
      <c r="G6" s="370">
        <v>135</v>
      </c>
    </row>
    <row r="7" spans="1:7" x14ac:dyDescent="0.2">
      <c r="A7" s="64"/>
      <c r="B7" s="661" t="s">
        <v>3317</v>
      </c>
      <c r="C7" s="634" t="s">
        <v>3318</v>
      </c>
      <c r="D7" s="628" t="s">
        <v>3319</v>
      </c>
      <c r="E7" s="370">
        <v>175.3</v>
      </c>
      <c r="F7" s="370">
        <v>157.80000000000001</v>
      </c>
      <c r="G7" s="370">
        <v>142</v>
      </c>
    </row>
    <row r="8" spans="1:7" x14ac:dyDescent="0.2">
      <c r="A8" s="128"/>
      <c r="B8" s="1405" t="s">
        <v>399</v>
      </c>
      <c r="C8" s="1406"/>
      <c r="D8" s="1406"/>
      <c r="E8" s="1406"/>
      <c r="F8" s="1406"/>
      <c r="G8" s="1406"/>
    </row>
    <row r="9" spans="1:7" x14ac:dyDescent="0.2">
      <c r="A9" s="64"/>
      <c r="B9" s="661" t="s">
        <v>3320</v>
      </c>
      <c r="C9" s="634" t="s">
        <v>3321</v>
      </c>
      <c r="D9" s="628" t="s">
        <v>3322</v>
      </c>
      <c r="E9" s="370">
        <v>202.4</v>
      </c>
      <c r="F9" s="370">
        <v>182.2</v>
      </c>
      <c r="G9" s="370">
        <v>164</v>
      </c>
    </row>
    <row r="10" spans="1:7" x14ac:dyDescent="0.2">
      <c r="A10" s="64"/>
      <c r="B10" s="661" t="s">
        <v>3323</v>
      </c>
      <c r="C10" s="634" t="s">
        <v>3324</v>
      </c>
      <c r="D10" s="628" t="s">
        <v>3325</v>
      </c>
      <c r="E10" s="370">
        <v>233.3</v>
      </c>
      <c r="F10" s="370">
        <v>210</v>
      </c>
      <c r="G10" s="370">
        <v>189</v>
      </c>
    </row>
    <row r="11" spans="1:7" x14ac:dyDescent="0.2">
      <c r="A11" s="64"/>
      <c r="B11" s="661" t="s">
        <v>3326</v>
      </c>
      <c r="C11" s="634" t="s">
        <v>3327</v>
      </c>
      <c r="D11" s="628" t="s">
        <v>3328</v>
      </c>
      <c r="E11" s="370">
        <v>233.3</v>
      </c>
      <c r="F11" s="370">
        <v>210</v>
      </c>
      <c r="G11" s="370">
        <v>189</v>
      </c>
    </row>
    <row r="12" spans="1:7" x14ac:dyDescent="0.2">
      <c r="A12" s="128"/>
      <c r="B12" s="627" t="s">
        <v>154</v>
      </c>
      <c r="C12" s="499"/>
      <c r="D12" s="639" t="s">
        <v>155</v>
      </c>
      <c r="E12" s="630"/>
      <c r="F12" s="631" t="s">
        <v>156</v>
      </c>
      <c r="G12" s="632"/>
    </row>
    <row r="13" spans="1:7" x14ac:dyDescent="0.2">
      <c r="A13" s="128"/>
      <c r="B13" s="661" t="s">
        <v>161</v>
      </c>
      <c r="C13" s="634"/>
      <c r="D13" s="628" t="s">
        <v>202</v>
      </c>
      <c r="E13" s="635"/>
      <c r="F13" s="636">
        <v>22</v>
      </c>
      <c r="G13" s="637"/>
    </row>
    <row r="14" spans="1:7" x14ac:dyDescent="0.2">
      <c r="A14" s="128"/>
      <c r="B14" s="661" t="s">
        <v>498</v>
      </c>
      <c r="C14" s="634"/>
      <c r="D14" s="628" t="s">
        <v>349</v>
      </c>
      <c r="E14" s="635"/>
      <c r="F14" s="636">
        <v>17</v>
      </c>
      <c r="G14" s="637"/>
    </row>
    <row r="15" spans="1:7" x14ac:dyDescent="0.2">
      <c r="A15" s="128"/>
      <c r="B15" s="633" t="s">
        <v>1353</v>
      </c>
      <c r="C15" s="634"/>
      <c r="D15" s="628" t="s">
        <v>3329</v>
      </c>
      <c r="E15" s="635"/>
      <c r="F15" s="636">
        <v>50</v>
      </c>
      <c r="G15" s="637"/>
    </row>
    <row r="16" spans="1:7" x14ac:dyDescent="0.2">
      <c r="A16" s="64"/>
      <c r="B16" s="633" t="s">
        <v>1266</v>
      </c>
      <c r="C16" s="634"/>
      <c r="D16" s="628" t="s">
        <v>1267</v>
      </c>
      <c r="E16" s="635"/>
      <c r="F16" s="1047">
        <v>20</v>
      </c>
      <c r="G16" s="667"/>
    </row>
    <row r="17" spans="1:7" x14ac:dyDescent="0.2">
      <c r="A17" s="64"/>
      <c r="B17" s="633" t="s">
        <v>3330</v>
      </c>
      <c r="C17" s="634"/>
      <c r="D17" s="628" t="s">
        <v>1269</v>
      </c>
      <c r="E17" s="635"/>
      <c r="F17" s="636">
        <v>20</v>
      </c>
      <c r="G17" s="637"/>
    </row>
    <row r="18" spans="1:7" s="43" customFormat="1" x14ac:dyDescent="0.2">
      <c r="A18" s="67" t="s">
        <v>188</v>
      </c>
      <c r="B18" s="44"/>
      <c r="C18" s="44"/>
      <c r="D18" s="44"/>
      <c r="E18" s="44"/>
      <c r="F18" s="44"/>
      <c r="G18" s="44"/>
    </row>
    <row r="19" spans="1:7" s="43" customFormat="1" x14ac:dyDescent="0.2">
      <c r="A19" s="67" t="s">
        <v>276</v>
      </c>
      <c r="B19" s="44"/>
      <c r="C19" s="44"/>
      <c r="D19" s="44"/>
      <c r="E19" s="44"/>
      <c r="F19" s="44"/>
      <c r="G19" s="44"/>
    </row>
    <row r="20" spans="1:7" s="43" customFormat="1" x14ac:dyDescent="0.2">
      <c r="A20" s="44"/>
      <c r="B20" s="44"/>
      <c r="C20" s="44"/>
      <c r="D20" s="44"/>
      <c r="E20" s="44"/>
      <c r="F20" s="44"/>
      <c r="G20" s="44"/>
    </row>
  </sheetData>
  <mergeCells count="1">
    <mergeCell ref="B8:G8"/>
  </mergeCells>
  <hyperlinks>
    <hyperlink ref="A19" location="Index!A1" display="Return to Index" xr:uid="{CFA699F7-A62E-6344-B4DA-DA66D169806C}"/>
    <hyperlink ref="A18" r:id="rId1" xr:uid="{F17C1321-20B7-4A02-BAE0-91A291159AF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1647-F32C-7E42-954E-2038DE3BF414}">
  <sheetPr>
    <tabColor rgb="FF00B0F0"/>
  </sheetPr>
  <dimension ref="A1:G32"/>
  <sheetViews>
    <sheetView zoomScale="132" workbookViewId="0">
      <selection activeCell="B34" sqref="B34"/>
    </sheetView>
  </sheetViews>
  <sheetFormatPr baseColWidth="10" defaultColWidth="11" defaultRowHeight="16" x14ac:dyDescent="0.2"/>
  <cols>
    <col min="1" max="1" width="9.1640625" customWidth="1"/>
    <col min="2" max="2" width="18.6640625" customWidth="1"/>
    <col min="4" max="4" width="35.5" customWidth="1"/>
    <col min="5" max="7" width="10.83203125" customWidth="1"/>
  </cols>
  <sheetData>
    <row r="1" spans="1:7" ht="17" x14ac:dyDescent="0.2">
      <c r="A1" s="411" t="s">
        <v>45</v>
      </c>
      <c r="B1" s="502" t="s">
        <v>137</v>
      </c>
      <c r="C1" s="502" t="s">
        <v>138</v>
      </c>
      <c r="D1" s="643" t="s">
        <v>2174</v>
      </c>
      <c r="E1" s="644">
        <v>0.15</v>
      </c>
      <c r="F1" s="644">
        <v>0.1</v>
      </c>
      <c r="G1" s="644">
        <v>0.05</v>
      </c>
    </row>
    <row r="2" spans="1:7" x14ac:dyDescent="0.2">
      <c r="A2" s="128"/>
      <c r="B2" s="664" t="s">
        <v>370</v>
      </c>
      <c r="C2" s="665"/>
      <c r="D2" s="666"/>
      <c r="E2" s="665"/>
      <c r="F2" s="665"/>
      <c r="G2" s="248"/>
    </row>
    <row r="3" spans="1:7" x14ac:dyDescent="0.2">
      <c r="A3" s="64"/>
      <c r="B3" s="124" t="s">
        <v>3331</v>
      </c>
      <c r="C3" s="48" t="s">
        <v>3332</v>
      </c>
      <c r="D3" s="45" t="s">
        <v>1178</v>
      </c>
      <c r="E3" s="25">
        <v>151.9</v>
      </c>
      <c r="F3" s="25">
        <v>136.70000000000002</v>
      </c>
      <c r="G3" s="25">
        <v>123</v>
      </c>
    </row>
    <row r="4" spans="1:7" x14ac:dyDescent="0.2">
      <c r="A4" s="64"/>
      <c r="B4" s="124" t="s">
        <v>3333</v>
      </c>
      <c r="C4" s="48" t="s">
        <v>3334</v>
      </c>
      <c r="D4" s="45" t="s">
        <v>3335</v>
      </c>
      <c r="E4" s="25">
        <v>181.4</v>
      </c>
      <c r="F4" s="25">
        <v>163.30000000000001</v>
      </c>
      <c r="G4" s="25">
        <v>147</v>
      </c>
    </row>
    <row r="5" spans="1:7" x14ac:dyDescent="0.2">
      <c r="A5" s="64"/>
      <c r="B5" s="124" t="s">
        <v>3336</v>
      </c>
      <c r="C5" s="48" t="s">
        <v>3337</v>
      </c>
      <c r="D5" s="45" t="s">
        <v>3338</v>
      </c>
      <c r="E5" s="25">
        <v>209.9</v>
      </c>
      <c r="F5" s="25">
        <v>188.9</v>
      </c>
      <c r="G5" s="25">
        <v>170</v>
      </c>
    </row>
    <row r="6" spans="1:7" x14ac:dyDescent="0.2">
      <c r="A6" s="64"/>
      <c r="B6" s="124" t="s">
        <v>3339</v>
      </c>
      <c r="C6" s="48" t="s">
        <v>3340</v>
      </c>
      <c r="D6" s="45" t="s">
        <v>1201</v>
      </c>
      <c r="E6" s="25">
        <v>161.80000000000001</v>
      </c>
      <c r="F6" s="25">
        <v>145.6</v>
      </c>
      <c r="G6" s="25">
        <v>131</v>
      </c>
    </row>
    <row r="7" spans="1:7" x14ac:dyDescent="0.2">
      <c r="A7" s="64"/>
      <c r="B7" s="124" t="s">
        <v>3341</v>
      </c>
      <c r="C7" s="48" t="s">
        <v>3342</v>
      </c>
      <c r="D7" s="45" t="s">
        <v>3343</v>
      </c>
      <c r="E7" s="25">
        <v>172.9</v>
      </c>
      <c r="F7" s="25">
        <v>155.60000000000002</v>
      </c>
      <c r="G7" s="25">
        <v>140</v>
      </c>
    </row>
    <row r="8" spans="1:7" x14ac:dyDescent="0.2">
      <c r="A8" s="64"/>
      <c r="B8" s="124" t="s">
        <v>3344</v>
      </c>
      <c r="C8" s="48" t="s">
        <v>3345</v>
      </c>
      <c r="D8" s="130" t="s">
        <v>3346</v>
      </c>
      <c r="E8" s="25">
        <v>181.4</v>
      </c>
      <c r="F8" s="25">
        <v>163.30000000000001</v>
      </c>
      <c r="G8" s="25">
        <v>147</v>
      </c>
    </row>
    <row r="9" spans="1:7" x14ac:dyDescent="0.2">
      <c r="A9" s="64"/>
      <c r="B9" s="124" t="s">
        <v>3347</v>
      </c>
      <c r="C9" s="48" t="s">
        <v>135</v>
      </c>
      <c r="D9" s="130" t="s">
        <v>3348</v>
      </c>
      <c r="E9" s="25">
        <v>209.9</v>
      </c>
      <c r="F9" s="25">
        <v>188.9</v>
      </c>
      <c r="G9" s="25">
        <v>170</v>
      </c>
    </row>
    <row r="10" spans="1:7" x14ac:dyDescent="0.2">
      <c r="A10" s="128"/>
      <c r="B10" s="74" t="s">
        <v>399</v>
      </c>
      <c r="C10" s="35"/>
      <c r="D10" s="75"/>
      <c r="E10" s="36"/>
      <c r="F10" s="36"/>
      <c r="G10" s="37"/>
    </row>
    <row r="11" spans="1:7" x14ac:dyDescent="0.2">
      <c r="A11" s="64"/>
      <c r="B11" s="124" t="s">
        <v>3349</v>
      </c>
      <c r="C11" s="48" t="s">
        <v>3350</v>
      </c>
      <c r="D11" s="130" t="s">
        <v>3351</v>
      </c>
      <c r="E11" s="25">
        <v>248.10000000000002</v>
      </c>
      <c r="F11" s="25">
        <v>223.3</v>
      </c>
      <c r="G11" s="25">
        <v>201</v>
      </c>
    </row>
    <row r="12" spans="1:7" x14ac:dyDescent="0.2">
      <c r="A12" s="64"/>
      <c r="B12" s="124" t="s">
        <v>3352</v>
      </c>
      <c r="C12" s="48"/>
      <c r="D12" s="130" t="s">
        <v>3353</v>
      </c>
      <c r="E12" s="25">
        <v>340.8</v>
      </c>
      <c r="F12" s="25">
        <v>306.7</v>
      </c>
      <c r="G12" s="25">
        <v>276</v>
      </c>
    </row>
    <row r="13" spans="1:7" x14ac:dyDescent="0.2">
      <c r="A13" s="64"/>
      <c r="B13" s="124" t="s">
        <v>3354</v>
      </c>
      <c r="C13" s="48" t="s">
        <v>3355</v>
      </c>
      <c r="D13" s="130" t="s">
        <v>3356</v>
      </c>
      <c r="E13" s="25">
        <v>248.10000000000002</v>
      </c>
      <c r="F13" s="25">
        <v>223.3</v>
      </c>
      <c r="G13" s="25">
        <v>201</v>
      </c>
    </row>
    <row r="14" spans="1:7" x14ac:dyDescent="0.2">
      <c r="A14" s="64"/>
      <c r="B14" s="124" t="s">
        <v>3357</v>
      </c>
      <c r="C14" s="48" t="s">
        <v>3358</v>
      </c>
      <c r="D14" s="130" t="s">
        <v>3359</v>
      </c>
      <c r="E14" s="25">
        <v>340.8</v>
      </c>
      <c r="F14" s="25">
        <v>306.7</v>
      </c>
      <c r="G14" s="25">
        <v>276</v>
      </c>
    </row>
    <row r="15" spans="1:7" x14ac:dyDescent="0.2">
      <c r="A15" s="64"/>
      <c r="B15" s="61" t="s">
        <v>154</v>
      </c>
      <c r="C15" s="62"/>
      <c r="D15" s="470" t="s">
        <v>155</v>
      </c>
      <c r="E15" s="66"/>
      <c r="F15" s="36" t="s">
        <v>156</v>
      </c>
      <c r="G15" s="37"/>
    </row>
    <row r="16" spans="1:7" x14ac:dyDescent="0.2">
      <c r="A16" s="64"/>
      <c r="B16" s="124" t="s">
        <v>3360</v>
      </c>
      <c r="C16" s="48"/>
      <c r="D16" s="45" t="s">
        <v>3361</v>
      </c>
      <c r="E16" s="49"/>
      <c r="F16" s="50">
        <v>22</v>
      </c>
      <c r="G16" s="24" t="s">
        <v>135</v>
      </c>
    </row>
    <row r="17" spans="1:7" x14ac:dyDescent="0.2">
      <c r="A17" s="64"/>
      <c r="B17" s="124" t="s">
        <v>412</v>
      </c>
      <c r="C17" s="231"/>
      <c r="D17" s="45" t="s">
        <v>413</v>
      </c>
      <c r="E17" s="49"/>
      <c r="F17" s="50">
        <v>25</v>
      </c>
      <c r="G17" s="24"/>
    </row>
    <row r="18" spans="1:7" x14ac:dyDescent="0.2">
      <c r="A18" s="64"/>
      <c r="B18" s="124" t="s">
        <v>161</v>
      </c>
      <c r="C18" s="48"/>
      <c r="D18" s="45" t="s">
        <v>202</v>
      </c>
      <c r="E18" s="49"/>
      <c r="F18" s="50">
        <v>22</v>
      </c>
      <c r="G18" s="24"/>
    </row>
    <row r="19" spans="1:7" x14ac:dyDescent="0.2">
      <c r="A19" s="64"/>
      <c r="B19" s="124" t="s">
        <v>498</v>
      </c>
      <c r="C19" s="48"/>
      <c r="D19" s="45" t="s">
        <v>349</v>
      </c>
      <c r="E19" s="49"/>
      <c r="F19" s="50">
        <v>17</v>
      </c>
      <c r="G19" s="24"/>
    </row>
    <row r="20" spans="1:7" x14ac:dyDescent="0.2">
      <c r="A20" s="64"/>
      <c r="B20" s="124" t="s">
        <v>1353</v>
      </c>
      <c r="C20" s="48"/>
      <c r="D20" s="45" t="s">
        <v>3329</v>
      </c>
      <c r="E20" s="49"/>
      <c r="F20" s="50">
        <v>50</v>
      </c>
      <c r="G20" s="24"/>
    </row>
    <row r="21" spans="1:7" x14ac:dyDescent="0.2">
      <c r="A21" s="64"/>
      <c r="B21" s="124" t="s">
        <v>167</v>
      </c>
      <c r="C21" s="48"/>
      <c r="D21" s="45" t="s">
        <v>168</v>
      </c>
      <c r="E21" s="49"/>
      <c r="F21" s="50" t="s">
        <v>169</v>
      </c>
      <c r="G21" s="24"/>
    </row>
    <row r="22" spans="1:7" x14ac:dyDescent="0.2">
      <c r="A22" s="64"/>
      <c r="B22" s="124" t="s">
        <v>1499</v>
      </c>
      <c r="C22" s="48"/>
      <c r="D22" s="45" t="s">
        <v>3362</v>
      </c>
      <c r="E22" s="49" t="s">
        <v>135</v>
      </c>
      <c r="F22" s="50">
        <v>22</v>
      </c>
      <c r="G22" s="24"/>
    </row>
    <row r="23" spans="1:7" x14ac:dyDescent="0.2">
      <c r="A23" s="64"/>
      <c r="B23" s="47" t="s">
        <v>170</v>
      </c>
      <c r="C23" s="48"/>
      <c r="D23" s="628" t="s">
        <v>171</v>
      </c>
      <c r="E23" s="49"/>
      <c r="F23" s="50">
        <v>70</v>
      </c>
      <c r="G23" s="24"/>
    </row>
    <row r="24" spans="1:7" x14ac:dyDescent="0.2">
      <c r="A24" s="64"/>
      <c r="B24" s="47" t="s">
        <v>416</v>
      </c>
      <c r="C24" s="48"/>
      <c r="D24" s="45" t="s">
        <v>3363</v>
      </c>
      <c r="E24" s="49"/>
      <c r="F24" s="50">
        <v>75</v>
      </c>
      <c r="G24" s="24"/>
    </row>
    <row r="25" spans="1:7" x14ac:dyDescent="0.2">
      <c r="A25" s="64"/>
      <c r="B25" s="633" t="s">
        <v>3330</v>
      </c>
      <c r="C25" s="634"/>
      <c r="D25" s="628" t="s">
        <v>1269</v>
      </c>
      <c r="E25" s="49"/>
      <c r="F25" s="50">
        <v>20</v>
      </c>
      <c r="G25" s="24"/>
    </row>
    <row r="26" spans="1:7" x14ac:dyDescent="0.2">
      <c r="A26" s="64"/>
      <c r="B26" s="124" t="s">
        <v>176</v>
      </c>
      <c r="C26" s="48"/>
      <c r="D26" s="130" t="s">
        <v>177</v>
      </c>
      <c r="E26" s="49"/>
      <c r="F26" s="50">
        <v>18</v>
      </c>
      <c r="G26" s="24"/>
    </row>
    <row r="27" spans="1:7" x14ac:dyDescent="0.2">
      <c r="A27" s="64"/>
      <c r="B27" s="124" t="s">
        <v>422</v>
      </c>
      <c r="C27" s="48"/>
      <c r="D27" s="45" t="s">
        <v>423</v>
      </c>
      <c r="E27" s="49"/>
      <c r="F27" s="50">
        <v>25</v>
      </c>
      <c r="G27" s="24"/>
    </row>
    <row r="28" spans="1:7" x14ac:dyDescent="0.2">
      <c r="A28" s="64"/>
      <c r="B28" s="65" t="s">
        <v>178</v>
      </c>
      <c r="C28" s="62" t="s">
        <v>138</v>
      </c>
      <c r="D28" s="145" t="s">
        <v>155</v>
      </c>
      <c r="E28" s="66"/>
      <c r="F28" s="36" t="s">
        <v>156</v>
      </c>
      <c r="G28" s="37"/>
    </row>
    <row r="29" spans="1:7" ht="24" x14ac:dyDescent="0.2">
      <c r="A29" s="64"/>
      <c r="B29" s="47" t="s">
        <v>424</v>
      </c>
      <c r="C29" s="48">
        <v>476000021</v>
      </c>
      <c r="D29" s="628" t="s">
        <v>425</v>
      </c>
      <c r="E29" s="382">
        <v>37</v>
      </c>
      <c r="F29" s="382">
        <v>33.300000000000004</v>
      </c>
      <c r="G29" s="382">
        <v>30</v>
      </c>
    </row>
    <row r="30" spans="1:7" s="43" customFormat="1" x14ac:dyDescent="0.2">
      <c r="A30" s="67" t="s">
        <v>188</v>
      </c>
      <c r="B30" s="44"/>
      <c r="C30" s="44"/>
      <c r="D30" s="44"/>
      <c r="E30" s="44"/>
      <c r="F30" s="44"/>
      <c r="G30" s="44"/>
    </row>
    <row r="31" spans="1:7" s="43" customFormat="1" x14ac:dyDescent="0.2">
      <c r="A31" s="67" t="s">
        <v>276</v>
      </c>
      <c r="B31" s="44"/>
      <c r="C31" s="44"/>
      <c r="D31" s="44"/>
      <c r="E31" s="44"/>
      <c r="F31" s="44"/>
      <c r="G31" s="44"/>
    </row>
    <row r="32" spans="1:7" s="43" customFormat="1" x14ac:dyDescent="0.2">
      <c r="A32" s="44"/>
      <c r="B32" s="44"/>
      <c r="C32" s="44"/>
      <c r="D32" s="44"/>
      <c r="E32" s="44"/>
      <c r="F32" s="44"/>
      <c r="G32" s="44"/>
    </row>
  </sheetData>
  <sortState xmlns:xlrd2="http://schemas.microsoft.com/office/spreadsheetml/2017/richdata2" ref="B16:G27">
    <sortCondition ref="B16:B27"/>
  </sortState>
  <hyperlinks>
    <hyperlink ref="A31" location="Index!A1" display="Return to Index" xr:uid="{D6459E98-BF75-A144-9884-2CD74BDCD87D}"/>
    <hyperlink ref="A30" r:id="rId1" xr:uid="{8671F878-9904-42D6-9011-E0901E6E031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524F-6839-2B44-ADDF-4FC26880686E}">
  <dimension ref="A1:G24"/>
  <sheetViews>
    <sheetView zoomScale="219" workbookViewId="0">
      <selection activeCell="B26" sqref="B26"/>
    </sheetView>
  </sheetViews>
  <sheetFormatPr baseColWidth="10" defaultColWidth="11" defaultRowHeight="16" x14ac:dyDescent="0.2"/>
  <cols>
    <col min="1" max="1" width="15.33203125" customWidth="1"/>
    <col min="2" max="2" width="18.1640625" customWidth="1"/>
    <col min="4" max="4" width="54.5" customWidth="1"/>
  </cols>
  <sheetData>
    <row r="1" spans="1:7" ht="17" x14ac:dyDescent="0.2">
      <c r="A1" s="57" t="s">
        <v>3364</v>
      </c>
      <c r="B1" s="110" t="s">
        <v>137</v>
      </c>
      <c r="C1" s="33" t="s">
        <v>138</v>
      </c>
      <c r="D1" s="82" t="s">
        <v>3365</v>
      </c>
      <c r="E1" s="34">
        <v>0.15</v>
      </c>
      <c r="F1" s="34">
        <v>0.1</v>
      </c>
      <c r="G1" s="34">
        <v>0.05</v>
      </c>
    </row>
    <row r="2" spans="1:7" x14ac:dyDescent="0.2">
      <c r="A2" s="68"/>
      <c r="B2" s="86" t="s">
        <v>3366</v>
      </c>
      <c r="C2" s="133"/>
      <c r="D2" s="45" t="s">
        <v>1570</v>
      </c>
      <c r="E2" s="410">
        <v>159.20000000000002</v>
      </c>
      <c r="F2" s="410">
        <v>143.30000000000001</v>
      </c>
      <c r="G2" s="25">
        <v>129</v>
      </c>
    </row>
    <row r="3" spans="1:7" x14ac:dyDescent="0.2">
      <c r="A3" s="71"/>
      <c r="B3" s="86" t="s">
        <v>3367</v>
      </c>
      <c r="C3" s="133"/>
      <c r="D3" s="45" t="s">
        <v>1572</v>
      </c>
      <c r="E3" s="410">
        <v>166.70000000000002</v>
      </c>
      <c r="F3" s="410">
        <v>150</v>
      </c>
      <c r="G3" s="25">
        <v>135</v>
      </c>
    </row>
    <row r="4" spans="1:7" x14ac:dyDescent="0.2">
      <c r="A4" s="71"/>
      <c r="B4" s="86" t="s">
        <v>3368</v>
      </c>
      <c r="C4" s="133"/>
      <c r="D4" s="45" t="s">
        <v>1574</v>
      </c>
      <c r="E4" s="410">
        <v>170.3</v>
      </c>
      <c r="F4" s="410">
        <v>153.30000000000001</v>
      </c>
      <c r="G4" s="25">
        <v>138</v>
      </c>
    </row>
    <row r="5" spans="1:7" x14ac:dyDescent="0.2">
      <c r="A5" s="71"/>
      <c r="B5" s="86" t="s">
        <v>3369</v>
      </c>
      <c r="C5" s="133"/>
      <c r="D5" s="45" t="s">
        <v>1576</v>
      </c>
      <c r="E5" s="410">
        <v>179.70000000000002</v>
      </c>
      <c r="F5" s="410">
        <v>161.70000000000002</v>
      </c>
      <c r="G5" s="25">
        <v>145.5</v>
      </c>
    </row>
    <row r="6" spans="1:7" x14ac:dyDescent="0.2">
      <c r="A6" s="71"/>
      <c r="B6" s="86" t="s">
        <v>3370</v>
      </c>
      <c r="C6" s="133"/>
      <c r="D6" s="45" t="s">
        <v>1578</v>
      </c>
      <c r="E6" s="410">
        <v>184</v>
      </c>
      <c r="F6" s="410">
        <v>165.60000000000002</v>
      </c>
      <c r="G6" s="25">
        <v>149</v>
      </c>
    </row>
    <row r="7" spans="1:7" x14ac:dyDescent="0.2">
      <c r="A7" s="71"/>
      <c r="B7" s="86" t="s">
        <v>3371</v>
      </c>
      <c r="C7" s="133"/>
      <c r="D7" s="45" t="s">
        <v>1580</v>
      </c>
      <c r="E7" s="410">
        <v>190.10000000000002</v>
      </c>
      <c r="F7" s="410">
        <v>171.10000000000002</v>
      </c>
      <c r="G7" s="25">
        <v>154</v>
      </c>
    </row>
    <row r="8" spans="1:7" x14ac:dyDescent="0.2">
      <c r="A8" s="71"/>
      <c r="B8" s="86" t="s">
        <v>3372</v>
      </c>
      <c r="C8" s="133"/>
      <c r="D8" s="45" t="s">
        <v>1582</v>
      </c>
      <c r="E8" s="410">
        <v>159.20000000000002</v>
      </c>
      <c r="F8" s="410">
        <v>143.30000000000001</v>
      </c>
      <c r="G8" s="25">
        <v>129</v>
      </c>
    </row>
    <row r="9" spans="1:7" x14ac:dyDescent="0.2">
      <c r="A9" s="71"/>
      <c r="B9" s="86" t="s">
        <v>3373</v>
      </c>
      <c r="C9" s="133"/>
      <c r="D9" s="45" t="s">
        <v>1584</v>
      </c>
      <c r="E9" s="410">
        <v>166.70000000000002</v>
      </c>
      <c r="F9" s="410">
        <v>150</v>
      </c>
      <c r="G9" s="25">
        <v>135</v>
      </c>
    </row>
    <row r="10" spans="1:7" x14ac:dyDescent="0.2">
      <c r="A10" s="71"/>
      <c r="B10" s="86" t="s">
        <v>3374</v>
      </c>
      <c r="C10" s="133"/>
      <c r="D10" s="45" t="s">
        <v>1586</v>
      </c>
      <c r="E10" s="410">
        <v>170.3</v>
      </c>
      <c r="F10" s="410">
        <v>153.30000000000001</v>
      </c>
      <c r="G10" s="25">
        <v>138</v>
      </c>
    </row>
    <row r="11" spans="1:7" x14ac:dyDescent="0.2">
      <c r="A11" s="71"/>
      <c r="B11" s="86" t="s">
        <v>3375</v>
      </c>
      <c r="C11" s="133"/>
      <c r="D11" s="45" t="s">
        <v>1588</v>
      </c>
      <c r="E11" s="410">
        <v>179.70000000000002</v>
      </c>
      <c r="F11" s="410">
        <v>161.70000000000002</v>
      </c>
      <c r="G11" s="25">
        <v>145.5</v>
      </c>
    </row>
    <row r="12" spans="1:7" x14ac:dyDescent="0.2">
      <c r="A12" s="71"/>
      <c r="B12" s="86" t="s">
        <v>3376</v>
      </c>
      <c r="C12" s="133"/>
      <c r="D12" s="45" t="s">
        <v>1590</v>
      </c>
      <c r="E12" s="410">
        <v>184</v>
      </c>
      <c r="F12" s="410">
        <v>165.60000000000002</v>
      </c>
      <c r="G12" s="25">
        <v>149</v>
      </c>
    </row>
    <row r="13" spans="1:7" x14ac:dyDescent="0.2">
      <c r="A13" s="71"/>
      <c r="B13" s="86" t="s">
        <v>3377</v>
      </c>
      <c r="C13" s="133"/>
      <c r="D13" s="45" t="s">
        <v>1592</v>
      </c>
      <c r="E13" s="410">
        <v>190.10000000000002</v>
      </c>
      <c r="F13" s="410">
        <v>171.10000000000002</v>
      </c>
      <c r="G13" s="25">
        <v>154</v>
      </c>
    </row>
    <row r="14" spans="1:7" x14ac:dyDescent="0.2">
      <c r="A14" s="64"/>
      <c r="B14" s="65" t="s">
        <v>154</v>
      </c>
      <c r="C14" s="62" t="s">
        <v>138</v>
      </c>
      <c r="D14" s="145" t="s">
        <v>155</v>
      </c>
      <c r="E14" s="66"/>
      <c r="F14" s="36" t="s">
        <v>156</v>
      </c>
      <c r="G14" s="37"/>
    </row>
    <row r="15" spans="1:7" x14ac:dyDescent="0.2">
      <c r="A15" s="64"/>
      <c r="B15" s="47" t="s">
        <v>1593</v>
      </c>
      <c r="C15" s="48"/>
      <c r="D15" s="47" t="s">
        <v>158</v>
      </c>
      <c r="E15" s="49"/>
      <c r="F15" s="50">
        <v>25</v>
      </c>
      <c r="G15" s="24"/>
    </row>
    <row r="16" spans="1:7" x14ac:dyDescent="0.2">
      <c r="A16" s="64"/>
      <c r="B16" s="47" t="s">
        <v>161</v>
      </c>
      <c r="C16" s="48"/>
      <c r="D16" s="45" t="s">
        <v>202</v>
      </c>
      <c r="E16" s="571"/>
      <c r="F16" s="572">
        <v>22</v>
      </c>
      <c r="G16" s="573"/>
    </row>
    <row r="17" spans="1:7" x14ac:dyDescent="0.2">
      <c r="A17" s="64"/>
      <c r="B17" s="47" t="s">
        <v>167</v>
      </c>
      <c r="C17" s="48"/>
      <c r="D17" s="45" t="s">
        <v>927</v>
      </c>
      <c r="E17" s="1407" t="s">
        <v>169</v>
      </c>
      <c r="F17" s="1408"/>
      <c r="G17" s="1409"/>
    </row>
    <row r="18" spans="1:7" x14ac:dyDescent="0.2">
      <c r="A18" s="64"/>
      <c r="B18" s="47" t="s">
        <v>176</v>
      </c>
      <c r="C18" s="48"/>
      <c r="D18" s="45" t="s">
        <v>177</v>
      </c>
      <c r="E18" s="571"/>
      <c r="F18" s="572">
        <v>18</v>
      </c>
      <c r="G18" s="573"/>
    </row>
    <row r="19" spans="1:7" s="43" customFormat="1" x14ac:dyDescent="0.2">
      <c r="A19" s="71"/>
      <c r="B19" s="812" t="s">
        <v>178</v>
      </c>
      <c r="C19" s="813" t="s">
        <v>138</v>
      </c>
      <c r="D19" s="814" t="s">
        <v>155</v>
      </c>
      <c r="E19" s="534">
        <v>0.15</v>
      </c>
      <c r="F19" s="534">
        <v>0.1</v>
      </c>
      <c r="G19" s="534">
        <v>0.05</v>
      </c>
    </row>
    <row r="20" spans="1:7" s="43" customFormat="1" x14ac:dyDescent="0.2">
      <c r="A20" s="504" t="s">
        <v>135</v>
      </c>
      <c r="B20" s="584" t="s">
        <v>183</v>
      </c>
      <c r="C20" s="585">
        <v>600100176</v>
      </c>
      <c r="D20" s="1048" t="s">
        <v>184</v>
      </c>
      <c r="E20" s="303">
        <v>22.200000000000003</v>
      </c>
      <c r="F20" s="303">
        <v>20</v>
      </c>
      <c r="G20" s="303">
        <v>18</v>
      </c>
    </row>
    <row r="21" spans="1:7" s="43" customFormat="1" ht="24" x14ac:dyDescent="0.2">
      <c r="A21" s="44"/>
      <c r="B21" s="841" t="str">
        <f>[1]Accessories!B298</f>
        <v>WG 3DX16.5LX14W WHT</v>
      </c>
      <c r="C21" s="842" t="str">
        <f>[1]Accessories!C298</f>
        <v>300400012-001</v>
      </c>
      <c r="D21" s="1049" t="str">
        <f>[1]Accessories!D298</f>
        <v>wireguard, 3"D X 16.5"L X 14"W, white (FRMC wall, STX wall, QR wall, CRVC recessed wall, LC1 wall, NYCSTX wall, NYCEST wall, PXA wall, PX wall, ATXRE wall)</v>
      </c>
      <c r="E21" s="303">
        <v>56.800000000000004</v>
      </c>
      <c r="F21" s="303">
        <v>51.1</v>
      </c>
      <c r="G21" s="303">
        <f>[1]Accessories!G298</f>
        <v>46</v>
      </c>
    </row>
    <row r="22" spans="1:7" s="43" customFormat="1" x14ac:dyDescent="0.2">
      <c r="A22" s="67" t="s">
        <v>188</v>
      </c>
      <c r="B22" s="44"/>
      <c r="C22" s="44"/>
      <c r="D22" s="44"/>
      <c r="E22" s="44"/>
      <c r="F22" s="44"/>
      <c r="G22" s="44"/>
    </row>
    <row r="23" spans="1:7" s="43" customFormat="1" x14ac:dyDescent="0.2">
      <c r="A23" s="67" t="s">
        <v>276</v>
      </c>
      <c r="B23" s="44"/>
      <c r="C23" s="44"/>
      <c r="D23" s="44"/>
      <c r="E23" s="44"/>
      <c r="F23" s="44"/>
      <c r="G23" s="44"/>
    </row>
    <row r="24" spans="1:7" s="43" customFormat="1" x14ac:dyDescent="0.2">
      <c r="A24" s="44"/>
      <c r="B24" s="44"/>
      <c r="C24" s="44"/>
      <c r="D24" s="44"/>
      <c r="E24" s="44"/>
      <c r="F24" s="44"/>
      <c r="G24" s="44"/>
    </row>
  </sheetData>
  <sortState xmlns:xlrd2="http://schemas.microsoft.com/office/spreadsheetml/2017/richdata2" ref="B15:G17">
    <sortCondition ref="B15:B17"/>
  </sortState>
  <mergeCells count="1">
    <mergeCell ref="E17:G17"/>
  </mergeCells>
  <hyperlinks>
    <hyperlink ref="A23" location="Index!A1" display="Return to Index" xr:uid="{C95406AE-53A2-584A-80DF-234740E85849}"/>
    <hyperlink ref="A22" r:id="rId1" xr:uid="{6448F0C0-B6C9-D944-A605-88D3A4F843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0BC-89E4-1F44-8CBD-060C43C9C8C9}">
  <sheetPr>
    <tabColor rgb="FF00B0F0"/>
  </sheetPr>
  <dimension ref="A1:G22"/>
  <sheetViews>
    <sheetView topLeftCell="A4" zoomScale="165" workbookViewId="0">
      <selection activeCell="C29" sqref="C29"/>
    </sheetView>
  </sheetViews>
  <sheetFormatPr baseColWidth="10" defaultColWidth="10.83203125" defaultRowHeight="15.75" customHeight="1" x14ac:dyDescent="0.2"/>
  <cols>
    <col min="1" max="1" width="9.33203125" style="43" customWidth="1"/>
    <col min="2" max="2" width="19.33203125" style="43" customWidth="1"/>
    <col min="3" max="3" width="11.83203125" style="43" customWidth="1"/>
    <col min="4" max="4" width="50.6640625" style="43" customWidth="1"/>
    <col min="5" max="16384" width="10.83203125" style="43"/>
  </cols>
  <sheetData>
    <row r="1" spans="1:7" ht="16" x14ac:dyDescent="0.2">
      <c r="A1" s="411" t="s">
        <v>304</v>
      </c>
      <c r="B1" s="532" t="s">
        <v>137</v>
      </c>
      <c r="C1" s="532" t="s">
        <v>138</v>
      </c>
      <c r="D1" s="533" t="s">
        <v>305</v>
      </c>
      <c r="E1" s="534">
        <v>0.15</v>
      </c>
      <c r="F1" s="534">
        <v>0.1</v>
      </c>
      <c r="G1" s="534">
        <v>0.05</v>
      </c>
    </row>
    <row r="2" spans="1:7" ht="16" customHeight="1" x14ac:dyDescent="0.2">
      <c r="A2" s="71"/>
      <c r="B2" s="535" t="s">
        <v>306</v>
      </c>
      <c r="C2" s="536"/>
      <c r="D2" s="537"/>
      <c r="E2" s="538"/>
      <c r="F2" s="538"/>
      <c r="G2" s="539"/>
    </row>
    <row r="3" spans="1:7" ht="18" customHeight="1" x14ac:dyDescent="0.2">
      <c r="A3" s="64"/>
      <c r="B3" s="128" t="s">
        <v>307</v>
      </c>
      <c r="C3" s="210" t="s">
        <v>308</v>
      </c>
      <c r="D3" s="230" t="s">
        <v>309</v>
      </c>
      <c r="E3" s="540">
        <v>188.9</v>
      </c>
      <c r="F3" s="540">
        <v>170</v>
      </c>
      <c r="G3" s="491">
        <v>153</v>
      </c>
    </row>
    <row r="4" spans="1:7" ht="16" customHeight="1" x14ac:dyDescent="0.2">
      <c r="A4" s="71"/>
      <c r="B4" s="535" t="s">
        <v>310</v>
      </c>
      <c r="C4" s="536"/>
      <c r="D4" s="537"/>
      <c r="E4" s="538"/>
      <c r="F4" s="538"/>
      <c r="G4" s="539"/>
    </row>
    <row r="5" spans="1:7" ht="18" customHeight="1" x14ac:dyDescent="0.2">
      <c r="A5" s="64"/>
      <c r="B5" s="412" t="s">
        <v>311</v>
      </c>
      <c r="C5" s="215" t="s">
        <v>312</v>
      </c>
      <c r="D5" s="424" t="s">
        <v>309</v>
      </c>
      <c r="E5" s="344">
        <v>218.60000000000002</v>
      </c>
      <c r="F5" s="344">
        <v>196.70000000000002</v>
      </c>
      <c r="G5" s="541">
        <v>177</v>
      </c>
    </row>
    <row r="6" spans="1:7" ht="18" customHeight="1" x14ac:dyDescent="0.2">
      <c r="A6" s="64"/>
      <c r="B6" s="76" t="s">
        <v>313</v>
      </c>
      <c r="C6" s="48" t="s">
        <v>314</v>
      </c>
      <c r="D6" s="45" t="s">
        <v>315</v>
      </c>
      <c r="E6" s="70">
        <v>229.70000000000002</v>
      </c>
      <c r="F6" s="70">
        <v>206.70000000000002</v>
      </c>
      <c r="G6" s="364">
        <v>186</v>
      </c>
    </row>
    <row r="7" spans="1:7" ht="18" customHeight="1" x14ac:dyDescent="0.2">
      <c r="A7" s="64"/>
      <c r="B7" s="47" t="s">
        <v>316</v>
      </c>
      <c r="C7" s="48" t="s">
        <v>317</v>
      </c>
      <c r="D7" s="45" t="s">
        <v>318</v>
      </c>
      <c r="E7" s="70">
        <v>264.2</v>
      </c>
      <c r="F7" s="70">
        <v>237.8</v>
      </c>
      <c r="G7" s="364">
        <v>214</v>
      </c>
    </row>
    <row r="8" spans="1:7" ht="18" customHeight="1" x14ac:dyDescent="0.2">
      <c r="A8" s="64"/>
      <c r="B8" s="47" t="s">
        <v>319</v>
      </c>
      <c r="C8" s="48" t="s">
        <v>320</v>
      </c>
      <c r="D8" s="45" t="s">
        <v>321</v>
      </c>
      <c r="E8" s="70">
        <v>286.40000000000003</v>
      </c>
      <c r="F8" s="70">
        <v>257.8</v>
      </c>
      <c r="G8" s="542">
        <v>232</v>
      </c>
    </row>
    <row r="9" spans="1:7" ht="16" customHeight="1" x14ac:dyDescent="0.2">
      <c r="A9" s="64"/>
      <c r="B9" s="65" t="s">
        <v>154</v>
      </c>
      <c r="C9" s="62"/>
      <c r="D9" s="66" t="s">
        <v>155</v>
      </c>
      <c r="E9" s="543"/>
      <c r="F9" s="538" t="s">
        <v>156</v>
      </c>
      <c r="G9" s="539"/>
    </row>
    <row r="10" spans="1:7" ht="18" customHeight="1" x14ac:dyDescent="0.2">
      <c r="A10" s="64"/>
      <c r="B10" s="47" t="s">
        <v>161</v>
      </c>
      <c r="C10" s="48"/>
      <c r="D10" s="80" t="s">
        <v>322</v>
      </c>
      <c r="E10" s="544"/>
      <c r="F10" s="545">
        <v>22</v>
      </c>
      <c r="G10" s="546"/>
    </row>
    <row r="11" spans="1:7" ht="18" customHeight="1" x14ac:dyDescent="0.2">
      <c r="A11" s="64"/>
      <c r="B11" s="47" t="s">
        <v>167</v>
      </c>
      <c r="C11" s="48"/>
      <c r="D11" s="80" t="s">
        <v>168</v>
      </c>
      <c r="E11" s="547"/>
      <c r="F11" s="50" t="s">
        <v>169</v>
      </c>
      <c r="G11" s="197"/>
    </row>
    <row r="12" spans="1:7" ht="18" customHeight="1" x14ac:dyDescent="0.2">
      <c r="A12" s="64"/>
      <c r="B12" s="47" t="s">
        <v>323</v>
      </c>
      <c r="C12" s="48"/>
      <c r="D12" s="80" t="s">
        <v>324</v>
      </c>
      <c r="E12" s="547"/>
      <c r="F12" s="50">
        <v>13</v>
      </c>
      <c r="G12" s="197"/>
    </row>
    <row r="13" spans="1:7" ht="18" customHeight="1" x14ac:dyDescent="0.2">
      <c r="A13" s="64"/>
      <c r="B13" s="47" t="s">
        <v>325</v>
      </c>
      <c r="C13" s="48"/>
      <c r="D13" s="80" t="s">
        <v>326</v>
      </c>
      <c r="E13" s="547"/>
      <c r="F13" s="50">
        <v>38.5</v>
      </c>
      <c r="G13" s="197"/>
    </row>
    <row r="14" spans="1:7" ht="16" customHeight="1" x14ac:dyDescent="0.2">
      <c r="A14" s="64"/>
      <c r="B14" s="65" t="s">
        <v>178</v>
      </c>
      <c r="C14" s="62" t="s">
        <v>138</v>
      </c>
      <c r="D14" s="66" t="s">
        <v>155</v>
      </c>
      <c r="E14" s="548">
        <v>0.15</v>
      </c>
      <c r="F14" s="549">
        <v>0.1</v>
      </c>
      <c r="G14" s="550">
        <v>0.05</v>
      </c>
    </row>
    <row r="15" spans="1:7" ht="18" customHeight="1" x14ac:dyDescent="0.2">
      <c r="A15" s="64"/>
      <c r="B15" s="47" t="s">
        <v>327</v>
      </c>
      <c r="C15" s="48" t="s">
        <v>328</v>
      </c>
      <c r="D15" s="80" t="s">
        <v>329</v>
      </c>
      <c r="E15" s="163">
        <v>74.100000000000009</v>
      </c>
      <c r="F15" s="163">
        <v>66.7</v>
      </c>
      <c r="G15" s="163">
        <v>60</v>
      </c>
    </row>
    <row r="16" spans="1:7" ht="16" x14ac:dyDescent="0.2">
      <c r="A16" s="44"/>
      <c r="B16" s="679" t="s">
        <v>330</v>
      </c>
      <c r="C16" s="637" t="s">
        <v>331</v>
      </c>
      <c r="D16" s="763" t="s">
        <v>332</v>
      </c>
      <c r="E16" s="745">
        <v>188.9</v>
      </c>
      <c r="F16" s="767">
        <v>170</v>
      </c>
      <c r="G16" s="767">
        <v>153</v>
      </c>
    </row>
    <row r="17" spans="1:7" ht="16" x14ac:dyDescent="0.2">
      <c r="A17" s="67"/>
      <c r="B17" s="44"/>
      <c r="C17" s="44"/>
      <c r="D17" s="44"/>
      <c r="E17" s="44"/>
      <c r="F17" s="44"/>
      <c r="G17" s="44"/>
    </row>
    <row r="18" spans="1:7" ht="16" x14ac:dyDescent="0.2">
      <c r="A18" s="67" t="s">
        <v>188</v>
      </c>
      <c r="B18" s="44"/>
      <c r="C18" s="44"/>
      <c r="D18" s="44"/>
      <c r="E18" s="44"/>
      <c r="F18" s="44"/>
      <c r="G18" s="44"/>
    </row>
    <row r="19" spans="1:7" ht="16" x14ac:dyDescent="0.2">
      <c r="A19" s="67" t="s">
        <v>276</v>
      </c>
      <c r="B19" s="44"/>
      <c r="C19" s="44"/>
      <c r="D19" s="44"/>
      <c r="E19" s="44"/>
      <c r="F19" s="44"/>
      <c r="G19" s="44"/>
    </row>
    <row r="22" spans="1:7" ht="15.75" customHeight="1" x14ac:dyDescent="0.2">
      <c r="C22" s="43" t="s">
        <v>135</v>
      </c>
    </row>
  </sheetData>
  <hyperlinks>
    <hyperlink ref="A18" location="Index!A1" display="Return to Index" xr:uid="{F2A8AF61-F355-1547-AAC2-62ABEBB04F0B}"/>
    <hyperlink ref="A17" r:id="rId1" display="Link to Beghelli Web Page" xr:uid="{298D2001-C49C-479C-92EC-CE31F7933D5A}"/>
    <hyperlink ref="A19" location="Index!A1" display="Return to Index" xr:uid="{968AA216-72C6-4281-B4EF-A17E31443F5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E28-3730-2D4F-BD38-9D00FDEA5817}">
  <sheetPr>
    <tabColor rgb="FF00B0F0"/>
  </sheetPr>
  <dimension ref="A1:G186"/>
  <sheetViews>
    <sheetView topLeftCell="A169" zoomScale="150" workbookViewId="0">
      <selection activeCell="H139" sqref="H139"/>
    </sheetView>
  </sheetViews>
  <sheetFormatPr baseColWidth="10" defaultColWidth="11" defaultRowHeight="16" x14ac:dyDescent="0.2"/>
  <cols>
    <col min="1" max="1" width="14" customWidth="1"/>
    <col min="2" max="2" width="27.6640625" style="1092" customWidth="1"/>
    <col min="3" max="3" width="12.83203125" style="1092" customWidth="1"/>
    <col min="4" max="4" width="38.1640625" style="1092" customWidth="1"/>
    <col min="5" max="7" width="11.1640625" style="1092" customWidth="1"/>
  </cols>
  <sheetData>
    <row r="1" spans="1:7" ht="31" customHeight="1" x14ac:dyDescent="0.2">
      <c r="A1" s="404" t="s">
        <v>3378</v>
      </c>
      <c r="B1" s="1050"/>
      <c r="C1" s="1050"/>
      <c r="D1" s="1050"/>
      <c r="E1" s="1050"/>
      <c r="F1" s="1050"/>
      <c r="G1" s="1051"/>
    </row>
    <row r="2" spans="1:7" ht="17" customHeight="1" x14ac:dyDescent="0.2">
      <c r="A2" s="411" t="s">
        <v>3379</v>
      </c>
      <c r="B2" s="1052" t="s">
        <v>137</v>
      </c>
      <c r="C2" s="1052" t="s">
        <v>138</v>
      </c>
      <c r="D2" s="457" t="s">
        <v>3380</v>
      </c>
      <c r="E2" s="998">
        <v>0.15</v>
      </c>
      <c r="F2" s="998">
        <v>0.1</v>
      </c>
      <c r="G2" s="998">
        <v>0.05</v>
      </c>
    </row>
    <row r="3" spans="1:7" ht="16" customHeight="1" x14ac:dyDescent="0.2">
      <c r="A3" s="64"/>
      <c r="B3" s="1053" t="s">
        <v>140</v>
      </c>
      <c r="C3" s="1054"/>
      <c r="D3" s="1055"/>
      <c r="E3" s="1056"/>
      <c r="F3" s="1056"/>
      <c r="G3" s="1056"/>
    </row>
    <row r="4" spans="1:7" ht="16" customHeight="1" x14ac:dyDescent="0.2">
      <c r="A4" s="64"/>
      <c r="B4" s="1013" t="s">
        <v>3381</v>
      </c>
      <c r="C4" s="1014" t="s">
        <v>3382</v>
      </c>
      <c r="D4" s="809" t="s">
        <v>1737</v>
      </c>
      <c r="E4" s="410">
        <v>74.100000000000009</v>
      </c>
      <c r="F4" s="410">
        <v>66.7</v>
      </c>
      <c r="G4" s="410">
        <v>60</v>
      </c>
    </row>
    <row r="5" spans="1:7" ht="16" customHeight="1" x14ac:dyDescent="0.2">
      <c r="A5" s="64"/>
      <c r="B5" s="1013" t="s">
        <v>3383</v>
      </c>
      <c r="C5" s="1014" t="s">
        <v>3384</v>
      </c>
      <c r="D5" s="809" t="s">
        <v>1740</v>
      </c>
      <c r="E5" s="410">
        <v>80.2</v>
      </c>
      <c r="F5" s="410">
        <v>72.2</v>
      </c>
      <c r="G5" s="410">
        <v>65</v>
      </c>
    </row>
    <row r="6" spans="1:7" ht="16" customHeight="1" x14ac:dyDescent="0.2">
      <c r="A6" s="64"/>
      <c r="B6" s="1013" t="s">
        <v>3385</v>
      </c>
      <c r="C6" s="1014" t="s">
        <v>3386</v>
      </c>
      <c r="D6" s="809" t="s">
        <v>1743</v>
      </c>
      <c r="E6" s="410">
        <v>86.4</v>
      </c>
      <c r="F6" s="410">
        <v>77.800000000000011</v>
      </c>
      <c r="G6" s="410">
        <v>70</v>
      </c>
    </row>
    <row r="7" spans="1:7" ht="16" customHeight="1" x14ac:dyDescent="0.2">
      <c r="A7" s="64"/>
      <c r="B7" s="1013" t="s">
        <v>3387</v>
      </c>
      <c r="C7" s="1014" t="s">
        <v>3388</v>
      </c>
      <c r="D7" s="809" t="s">
        <v>3389</v>
      </c>
      <c r="E7" s="410">
        <v>80.2</v>
      </c>
      <c r="F7" s="410">
        <v>72.2</v>
      </c>
      <c r="G7" s="410">
        <v>65</v>
      </c>
    </row>
    <row r="8" spans="1:7" ht="16" customHeight="1" x14ac:dyDescent="0.2">
      <c r="A8" s="64"/>
      <c r="B8" s="1013" t="s">
        <v>3390</v>
      </c>
      <c r="C8" s="1014" t="s">
        <v>3391</v>
      </c>
      <c r="D8" s="809" t="s">
        <v>3392</v>
      </c>
      <c r="E8" s="410">
        <v>86.4</v>
      </c>
      <c r="F8" s="410">
        <v>77.800000000000011</v>
      </c>
      <c r="G8" s="410">
        <v>70</v>
      </c>
    </row>
    <row r="9" spans="1:7" ht="16" customHeight="1" x14ac:dyDescent="0.2">
      <c r="A9" s="64"/>
      <c r="B9" s="1013" t="s">
        <v>3393</v>
      </c>
      <c r="C9" s="1014" t="s">
        <v>3394</v>
      </c>
      <c r="D9" s="809" t="s">
        <v>3395</v>
      </c>
      <c r="E9" s="410">
        <v>92.600000000000009</v>
      </c>
      <c r="F9" s="410">
        <v>83.300000000000011</v>
      </c>
      <c r="G9" s="410">
        <v>75</v>
      </c>
    </row>
    <row r="10" spans="1:7" ht="16" customHeight="1" x14ac:dyDescent="0.2">
      <c r="A10" s="64"/>
      <c r="B10" s="1057" t="s">
        <v>147</v>
      </c>
      <c r="C10" s="1016"/>
      <c r="D10" s="1058"/>
      <c r="E10" s="984"/>
      <c r="F10" s="984"/>
      <c r="G10" s="984"/>
    </row>
    <row r="11" spans="1:7" ht="16" customHeight="1" x14ac:dyDescent="0.2">
      <c r="A11" s="64"/>
      <c r="B11" s="1013" t="s">
        <v>3396</v>
      </c>
      <c r="C11" s="1014" t="s">
        <v>3397</v>
      </c>
      <c r="D11" s="809" t="s">
        <v>1773</v>
      </c>
      <c r="E11" s="410">
        <v>84</v>
      </c>
      <c r="F11" s="410">
        <v>75.600000000000009</v>
      </c>
      <c r="G11" s="410">
        <f>8+G4</f>
        <v>68</v>
      </c>
    </row>
    <row r="12" spans="1:7" ht="16" customHeight="1" x14ac:dyDescent="0.2">
      <c r="A12" s="64"/>
      <c r="B12" s="1013" t="s">
        <v>3398</v>
      </c>
      <c r="C12" s="1014" t="s">
        <v>3399</v>
      </c>
      <c r="D12" s="809" t="s">
        <v>1776</v>
      </c>
      <c r="E12" s="410">
        <v>90.100000000000009</v>
      </c>
      <c r="F12" s="410">
        <v>81.100000000000009</v>
      </c>
      <c r="G12" s="410">
        <f t="shared" ref="G12:G16" si="0">8+G5</f>
        <v>73</v>
      </c>
    </row>
    <row r="13" spans="1:7" ht="16" customHeight="1" x14ac:dyDescent="0.2">
      <c r="A13" s="64"/>
      <c r="B13" s="1013" t="s">
        <v>3400</v>
      </c>
      <c r="C13" s="1014" t="s">
        <v>3401</v>
      </c>
      <c r="D13" s="809" t="s">
        <v>1779</v>
      </c>
      <c r="E13" s="410">
        <v>96.300000000000011</v>
      </c>
      <c r="F13" s="410">
        <v>86.7</v>
      </c>
      <c r="G13" s="410">
        <f t="shared" si="0"/>
        <v>78</v>
      </c>
    </row>
    <row r="14" spans="1:7" ht="16" customHeight="1" x14ac:dyDescent="0.2">
      <c r="A14" s="64"/>
      <c r="B14" s="1013" t="s">
        <v>3402</v>
      </c>
      <c r="C14" s="1014" t="s">
        <v>3403</v>
      </c>
      <c r="D14" s="809" t="s">
        <v>1791</v>
      </c>
      <c r="E14" s="410">
        <v>90.100000000000009</v>
      </c>
      <c r="F14" s="410">
        <v>81.100000000000009</v>
      </c>
      <c r="G14" s="410">
        <f t="shared" si="0"/>
        <v>73</v>
      </c>
    </row>
    <row r="15" spans="1:7" ht="16" customHeight="1" x14ac:dyDescent="0.2">
      <c r="A15" s="64"/>
      <c r="B15" s="1013" t="s">
        <v>3404</v>
      </c>
      <c r="C15" s="1014" t="s">
        <v>3405</v>
      </c>
      <c r="D15" s="809" t="s">
        <v>1794</v>
      </c>
      <c r="E15" s="410">
        <v>96.300000000000011</v>
      </c>
      <c r="F15" s="410">
        <v>86.7</v>
      </c>
      <c r="G15" s="410">
        <f t="shared" si="0"/>
        <v>78</v>
      </c>
    </row>
    <row r="16" spans="1:7" ht="16" customHeight="1" x14ac:dyDescent="0.2">
      <c r="A16" s="64"/>
      <c r="B16" s="1013" t="s">
        <v>3406</v>
      </c>
      <c r="C16" s="1014" t="s">
        <v>3407</v>
      </c>
      <c r="D16" s="809" t="s">
        <v>1797</v>
      </c>
      <c r="E16" s="410">
        <v>102.4</v>
      </c>
      <c r="F16" s="410">
        <v>92.2</v>
      </c>
      <c r="G16" s="410">
        <f t="shared" si="0"/>
        <v>83</v>
      </c>
    </row>
    <row r="17" spans="1:7" ht="16" customHeight="1" x14ac:dyDescent="0.2">
      <c r="A17" s="64"/>
      <c r="B17" s="1015" t="s">
        <v>154</v>
      </c>
      <c r="C17" s="1016"/>
      <c r="D17" s="1017" t="s">
        <v>155</v>
      </c>
      <c r="E17" s="1018"/>
      <c r="F17" s="1019" t="s">
        <v>156</v>
      </c>
      <c r="G17" s="1030"/>
    </row>
    <row r="18" spans="1:7" ht="16" customHeight="1" x14ac:dyDescent="0.2">
      <c r="A18" s="64"/>
      <c r="B18" s="1013" t="s">
        <v>157</v>
      </c>
      <c r="C18" s="1014"/>
      <c r="D18" s="809" t="s">
        <v>158</v>
      </c>
      <c r="E18" s="1020"/>
      <c r="F18" s="508">
        <v>25</v>
      </c>
      <c r="G18" s="514"/>
    </row>
    <row r="19" spans="1:7" ht="16" customHeight="1" x14ac:dyDescent="0.2">
      <c r="A19" s="64"/>
      <c r="B19" s="1013" t="s">
        <v>159</v>
      </c>
      <c r="C19" s="1014"/>
      <c r="D19" s="809" t="s">
        <v>160</v>
      </c>
      <c r="E19" s="1020"/>
      <c r="F19" s="508">
        <v>46</v>
      </c>
      <c r="G19" s="514"/>
    </row>
    <row r="20" spans="1:7" ht="16" customHeight="1" x14ac:dyDescent="0.2">
      <c r="A20" s="64"/>
      <c r="B20" s="1013" t="s">
        <v>161</v>
      </c>
      <c r="C20" s="1014"/>
      <c r="D20" s="809" t="s">
        <v>202</v>
      </c>
      <c r="E20" s="1020"/>
      <c r="F20" s="508">
        <v>16.5</v>
      </c>
      <c r="G20" s="514"/>
    </row>
    <row r="21" spans="1:7" ht="16" customHeight="1" x14ac:dyDescent="0.2">
      <c r="A21" s="64"/>
      <c r="B21" s="365" t="s">
        <v>165</v>
      </c>
      <c r="C21" s="1014"/>
      <c r="D21" s="809" t="s">
        <v>166</v>
      </c>
      <c r="E21" s="1020"/>
      <c r="F21" s="572">
        <v>17</v>
      </c>
      <c r="G21" s="935"/>
    </row>
    <row r="22" spans="1:7" ht="16" customHeight="1" x14ac:dyDescent="0.2">
      <c r="A22" s="64"/>
      <c r="B22" s="1013" t="s">
        <v>1353</v>
      </c>
      <c r="C22" s="1014"/>
      <c r="D22" s="809" t="s">
        <v>3329</v>
      </c>
      <c r="E22" s="1020"/>
      <c r="F22" s="572">
        <v>50</v>
      </c>
      <c r="G22" s="935"/>
    </row>
    <row r="23" spans="1:7" x14ac:dyDescent="0.2">
      <c r="A23" s="64"/>
      <c r="B23" s="1013" t="s">
        <v>167</v>
      </c>
      <c r="C23" s="1014"/>
      <c r="D23" s="809" t="s">
        <v>168</v>
      </c>
      <c r="E23" s="1020"/>
      <c r="F23" s="572" t="s">
        <v>169</v>
      </c>
      <c r="G23" s="514"/>
    </row>
    <row r="24" spans="1:7" ht="16" customHeight="1" x14ac:dyDescent="0.2">
      <c r="A24" s="64"/>
      <c r="B24" s="1013" t="s">
        <v>170</v>
      </c>
      <c r="C24" s="1014"/>
      <c r="D24" s="809" t="s">
        <v>3408</v>
      </c>
      <c r="E24" s="1020"/>
      <c r="F24" s="572">
        <v>70</v>
      </c>
      <c r="G24" s="935"/>
    </row>
    <row r="25" spans="1:7" ht="16" customHeight="1" x14ac:dyDescent="0.2">
      <c r="A25" s="64"/>
      <c r="B25" s="1013" t="s">
        <v>172</v>
      </c>
      <c r="C25" s="1014"/>
      <c r="D25" s="809" t="s">
        <v>173</v>
      </c>
      <c r="E25" s="1020"/>
      <c r="F25" s="572">
        <v>22</v>
      </c>
      <c r="G25" s="514"/>
    </row>
    <row r="26" spans="1:7" ht="16" customHeight="1" x14ac:dyDescent="0.2">
      <c r="A26" s="64"/>
      <c r="B26" s="1013" t="s">
        <v>355</v>
      </c>
      <c r="C26" s="1014"/>
      <c r="D26" s="809" t="s">
        <v>175</v>
      </c>
      <c r="E26" s="1020"/>
      <c r="F26" s="508" t="s">
        <v>169</v>
      </c>
      <c r="G26" s="514"/>
    </row>
    <row r="27" spans="1:7" x14ac:dyDescent="0.2">
      <c r="A27" s="64"/>
      <c r="B27" s="1013" t="s">
        <v>176</v>
      </c>
      <c r="C27" s="1014"/>
      <c r="D27" s="809" t="s">
        <v>177</v>
      </c>
      <c r="E27" s="1020"/>
      <c r="F27" s="572">
        <v>18</v>
      </c>
      <c r="G27" s="935"/>
    </row>
    <row r="28" spans="1:7" x14ac:dyDescent="0.2">
      <c r="A28" s="64"/>
      <c r="B28" s="1024" t="s">
        <v>356</v>
      </c>
      <c r="C28" s="1025"/>
      <c r="D28" s="1026" t="s">
        <v>3409</v>
      </c>
      <c r="E28" s="515"/>
      <c r="F28" s="909">
        <v>15</v>
      </c>
      <c r="G28" s="936"/>
    </row>
    <row r="29" spans="1:7" s="43" customFormat="1" ht="15.75" customHeight="1" x14ac:dyDescent="0.2">
      <c r="A29" s="71"/>
      <c r="B29" s="812" t="s">
        <v>178</v>
      </c>
      <c r="C29" s="813" t="s">
        <v>138</v>
      </c>
      <c r="D29" s="814" t="s">
        <v>155</v>
      </c>
      <c r="E29" s="383">
        <v>0.15</v>
      </c>
      <c r="F29" s="383">
        <v>0.1</v>
      </c>
      <c r="G29" s="534">
        <v>0.05</v>
      </c>
    </row>
    <row r="30" spans="1:7" s="43" customFormat="1" x14ac:dyDescent="0.2">
      <c r="A30" s="504" t="s">
        <v>135</v>
      </c>
      <c r="B30" s="365" t="s">
        <v>179</v>
      </c>
      <c r="C30" s="366">
        <v>600100189</v>
      </c>
      <c r="D30" s="315" t="s">
        <v>180</v>
      </c>
      <c r="E30" s="301">
        <v>22.200000000000003</v>
      </c>
      <c r="F30" s="818">
        <v>20</v>
      </c>
      <c r="G30" s="303">
        <v>18</v>
      </c>
    </row>
    <row r="31" spans="1:7" s="43" customFormat="1" ht="24" x14ac:dyDescent="0.2">
      <c r="A31" s="504" t="s">
        <v>135</v>
      </c>
      <c r="B31" s="365" t="s">
        <v>181</v>
      </c>
      <c r="C31" s="366"/>
      <c r="D31" s="315" t="s">
        <v>182</v>
      </c>
      <c r="E31" s="301">
        <v>55.6</v>
      </c>
      <c r="F31" s="818">
        <v>50</v>
      </c>
      <c r="G31" s="303">
        <v>45</v>
      </c>
    </row>
    <row r="32" spans="1:7" s="43" customFormat="1" x14ac:dyDescent="0.2">
      <c r="A32" s="504" t="s">
        <v>135</v>
      </c>
      <c r="B32" s="365" t="s">
        <v>183</v>
      </c>
      <c r="C32" s="366">
        <v>600100176</v>
      </c>
      <c r="D32" s="315" t="s">
        <v>184</v>
      </c>
      <c r="E32" s="301">
        <v>22.200000000000003</v>
      </c>
      <c r="F32" s="818">
        <v>20</v>
      </c>
      <c r="G32" s="303">
        <v>18</v>
      </c>
    </row>
    <row r="33" spans="1:7" x14ac:dyDescent="0.2">
      <c r="A33" s="64"/>
      <c r="B33" s="1010" t="s">
        <v>3410</v>
      </c>
      <c r="C33" s="1011" t="s">
        <v>135</v>
      </c>
      <c r="D33" s="1012" t="s">
        <v>486</v>
      </c>
      <c r="E33" s="1059">
        <v>128.4</v>
      </c>
      <c r="F33" s="1059">
        <v>115.60000000000001</v>
      </c>
      <c r="G33" s="1094">
        <f>[1]Accessories!G310</f>
        <v>104</v>
      </c>
    </row>
    <row r="34" spans="1:7" s="43" customFormat="1" ht="36" x14ac:dyDescent="0.2">
      <c r="A34" s="272" t="s">
        <v>135</v>
      </c>
      <c r="B34" s="1013" t="str">
        <f>[1]Accessories!B298</f>
        <v>WG 3DX16.5LX14W WHT</v>
      </c>
      <c r="C34" s="1014" t="str">
        <f>[1]Accessories!C298</f>
        <v>300400012-001</v>
      </c>
      <c r="D34" s="809" t="str">
        <f>[1]Accessories!D298</f>
        <v>wireguard, 3"D X 16.5"L X 14"W, white (FRMC wall, STX wall, QR wall, CRVC recessed wall, LC1 wall, NYCSTX wall, NYCEST wall, PXA wall, PX wall, ATXRE wall)</v>
      </c>
      <c r="E34" s="1059">
        <v>56.800000000000004</v>
      </c>
      <c r="F34" s="1059">
        <v>51.1</v>
      </c>
      <c r="G34" s="1094">
        <f>[1]Accessories!G298</f>
        <v>46</v>
      </c>
    </row>
    <row r="35" spans="1:7" s="43" customFormat="1" ht="36" x14ac:dyDescent="0.2">
      <c r="A35" s="272" t="s">
        <v>135</v>
      </c>
      <c r="B35" s="1013" t="str">
        <f>[1]Accessories!B301</f>
        <v>WG 14.5DX12.5LX6.5W WHT</v>
      </c>
      <c r="C35" s="1014" t="str">
        <f>[1]Accessories!C301</f>
        <v>300400015-001</v>
      </c>
      <c r="D35" s="809" t="str">
        <f>[1]Accessories!D301</f>
        <v>wireguard, 14.5"D X 12.5"L X 6.5"W, white (STX ceiling, WLX ceiling, WLX end mount, VE end mount, STX end mount, FMPL ceiling/ end, PXA ceiling, EPX end)</v>
      </c>
      <c r="E35" s="1059">
        <v>79</v>
      </c>
      <c r="F35" s="1059">
        <v>71.100000000000009</v>
      </c>
      <c r="G35" s="1094">
        <f>[1]Accessories!G301</f>
        <v>64</v>
      </c>
    </row>
    <row r="36" spans="1:7" ht="21" customHeight="1" x14ac:dyDescent="0.2">
      <c r="A36" s="327" t="s">
        <v>188</v>
      </c>
      <c r="B36" s="1060"/>
      <c r="C36" s="1060"/>
      <c r="D36" s="1060"/>
      <c r="E36" s="1061" t="s">
        <v>135</v>
      </c>
      <c r="F36" s="1061" t="s">
        <v>135</v>
      </c>
      <c r="G36" s="1061" t="s">
        <v>135</v>
      </c>
    </row>
    <row r="37" spans="1:7" ht="17" x14ac:dyDescent="0.2">
      <c r="A37" s="411" t="s">
        <v>3411</v>
      </c>
      <c r="B37" s="1052" t="s">
        <v>3412</v>
      </c>
      <c r="C37" s="1052" t="s">
        <v>138</v>
      </c>
      <c r="D37" s="457" t="s">
        <v>3413</v>
      </c>
      <c r="E37" s="998">
        <v>0.15</v>
      </c>
      <c r="F37" s="998">
        <v>0.1</v>
      </c>
      <c r="G37" s="998">
        <v>0.05</v>
      </c>
    </row>
    <row r="38" spans="1:7" ht="16" customHeight="1" x14ac:dyDescent="0.2">
      <c r="A38" s="64"/>
      <c r="B38" s="1062" t="s">
        <v>370</v>
      </c>
      <c r="C38" s="1063"/>
      <c r="D38" s="1064"/>
      <c r="E38" s="1065"/>
      <c r="F38" s="1065"/>
      <c r="G38" s="1066"/>
    </row>
    <row r="39" spans="1:7" ht="24" customHeight="1" x14ac:dyDescent="0.2">
      <c r="A39" s="64"/>
      <c r="B39" s="1013" t="s">
        <v>3414</v>
      </c>
      <c r="C39" s="1014" t="s">
        <v>3415</v>
      </c>
      <c r="D39" s="809" t="s">
        <v>3416</v>
      </c>
      <c r="E39" s="410">
        <v>160.4</v>
      </c>
      <c r="F39" s="410">
        <v>144.4</v>
      </c>
      <c r="G39" s="410">
        <v>130</v>
      </c>
    </row>
    <row r="40" spans="1:7" ht="24" customHeight="1" x14ac:dyDescent="0.2">
      <c r="A40" s="64"/>
      <c r="B40" s="1013" t="s">
        <v>3417</v>
      </c>
      <c r="C40" s="1014" t="s">
        <v>3418</v>
      </c>
      <c r="D40" s="809" t="s">
        <v>3419</v>
      </c>
      <c r="E40" s="410">
        <v>163</v>
      </c>
      <c r="F40" s="410">
        <v>146.70000000000002</v>
      </c>
      <c r="G40" s="410">
        <v>132</v>
      </c>
    </row>
    <row r="41" spans="1:7" ht="24" customHeight="1" x14ac:dyDescent="0.2">
      <c r="A41" s="64"/>
      <c r="B41" s="1013" t="s">
        <v>3420</v>
      </c>
      <c r="C41" s="1014" t="s">
        <v>3421</v>
      </c>
      <c r="D41" s="1067" t="s">
        <v>3422</v>
      </c>
      <c r="E41" s="410">
        <v>166.70000000000002</v>
      </c>
      <c r="F41" s="410">
        <v>150</v>
      </c>
      <c r="G41" s="410">
        <v>135</v>
      </c>
    </row>
    <row r="42" spans="1:7" ht="24" customHeight="1" x14ac:dyDescent="0.2">
      <c r="A42" s="64"/>
      <c r="B42" s="1013" t="s">
        <v>3423</v>
      </c>
      <c r="C42" s="1014" t="s">
        <v>3424</v>
      </c>
      <c r="D42" s="809" t="s">
        <v>3425</v>
      </c>
      <c r="E42" s="410">
        <v>175.3</v>
      </c>
      <c r="F42" s="410">
        <v>157.80000000000001</v>
      </c>
      <c r="G42" s="410">
        <v>142</v>
      </c>
    </row>
    <row r="43" spans="1:7" ht="24" customHeight="1" x14ac:dyDescent="0.2">
      <c r="A43" s="64"/>
      <c r="B43" s="1013" t="s">
        <v>3426</v>
      </c>
      <c r="C43" s="1014"/>
      <c r="D43" s="809" t="s">
        <v>3427</v>
      </c>
      <c r="E43" s="410">
        <v>177.8</v>
      </c>
      <c r="F43" s="410">
        <v>160</v>
      </c>
      <c r="G43" s="410">
        <v>144</v>
      </c>
    </row>
    <row r="44" spans="1:7" ht="24" customHeight="1" x14ac:dyDescent="0.2">
      <c r="A44" s="64"/>
      <c r="B44" s="1013" t="s">
        <v>3428</v>
      </c>
      <c r="C44" s="1014" t="s">
        <v>3429</v>
      </c>
      <c r="D44" s="809" t="s">
        <v>3430</v>
      </c>
      <c r="E44" s="410">
        <v>182.70000000000002</v>
      </c>
      <c r="F44" s="410">
        <v>164.4</v>
      </c>
      <c r="G44" s="410">
        <v>148</v>
      </c>
    </row>
    <row r="45" spans="1:7" ht="24" customHeight="1" x14ac:dyDescent="0.2">
      <c r="A45" s="64"/>
      <c r="B45" s="1013" t="s">
        <v>3431</v>
      </c>
      <c r="C45" s="1014" t="s">
        <v>3432</v>
      </c>
      <c r="D45" s="809" t="s">
        <v>3433</v>
      </c>
      <c r="E45" s="410">
        <v>190.10000000000002</v>
      </c>
      <c r="F45" s="410">
        <v>171.10000000000002</v>
      </c>
      <c r="G45" s="410">
        <v>154</v>
      </c>
    </row>
    <row r="46" spans="1:7" ht="24" customHeight="1" x14ac:dyDescent="0.2">
      <c r="A46" s="64"/>
      <c r="B46" s="1013" t="s">
        <v>3434</v>
      </c>
      <c r="C46" s="1068"/>
      <c r="D46" s="809" t="s">
        <v>3435</v>
      </c>
      <c r="E46" s="410">
        <v>192.60000000000002</v>
      </c>
      <c r="F46" s="410">
        <v>173.3</v>
      </c>
      <c r="G46" s="410">
        <v>156</v>
      </c>
    </row>
    <row r="47" spans="1:7" ht="24" customHeight="1" x14ac:dyDescent="0.2">
      <c r="A47" s="64"/>
      <c r="B47" s="1013" t="s">
        <v>3436</v>
      </c>
      <c r="C47" s="1014" t="s">
        <v>3437</v>
      </c>
      <c r="D47" s="809" t="s">
        <v>3438</v>
      </c>
      <c r="E47" s="410">
        <v>196.9</v>
      </c>
      <c r="F47" s="410">
        <v>177.20000000000002</v>
      </c>
      <c r="G47" s="410">
        <v>159.5</v>
      </c>
    </row>
    <row r="48" spans="1:7" ht="24" customHeight="1" x14ac:dyDescent="0.2">
      <c r="A48" s="64"/>
      <c r="B48" s="1013" t="s">
        <v>3439</v>
      </c>
      <c r="C48" s="1014" t="s">
        <v>3440</v>
      </c>
      <c r="D48" s="809" t="s">
        <v>3441</v>
      </c>
      <c r="E48" s="410">
        <v>175.3</v>
      </c>
      <c r="F48" s="410">
        <v>157.80000000000001</v>
      </c>
      <c r="G48" s="410">
        <v>142</v>
      </c>
    </row>
    <row r="49" spans="1:7" ht="24" customHeight="1" x14ac:dyDescent="0.2">
      <c r="A49" s="64"/>
      <c r="B49" s="1013" t="s">
        <v>3442</v>
      </c>
      <c r="C49" s="1014" t="s">
        <v>3443</v>
      </c>
      <c r="D49" s="809" t="s">
        <v>3444</v>
      </c>
      <c r="E49" s="410">
        <v>177.8</v>
      </c>
      <c r="F49" s="410">
        <v>160</v>
      </c>
      <c r="G49" s="410">
        <v>144</v>
      </c>
    </row>
    <row r="50" spans="1:7" ht="24" customHeight="1" x14ac:dyDescent="0.2">
      <c r="A50" s="64"/>
      <c r="B50" s="1013" t="s">
        <v>3445</v>
      </c>
      <c r="C50" s="1014"/>
      <c r="D50" s="809" t="s">
        <v>3446</v>
      </c>
      <c r="E50" s="410">
        <v>182.70000000000002</v>
      </c>
      <c r="F50" s="410">
        <v>164.4</v>
      </c>
      <c r="G50" s="410">
        <v>148</v>
      </c>
    </row>
    <row r="51" spans="1:7" ht="24" customHeight="1" x14ac:dyDescent="0.2">
      <c r="A51" s="64"/>
      <c r="B51" s="1013" t="s">
        <v>3447</v>
      </c>
      <c r="C51" s="1014"/>
      <c r="D51" s="809" t="s">
        <v>3448</v>
      </c>
      <c r="E51" s="410">
        <v>190.10000000000002</v>
      </c>
      <c r="F51" s="410">
        <v>171.10000000000002</v>
      </c>
      <c r="G51" s="410">
        <v>154</v>
      </c>
    </row>
    <row r="52" spans="1:7" ht="24" customHeight="1" x14ac:dyDescent="0.2">
      <c r="A52" s="64"/>
      <c r="B52" s="1013" t="s">
        <v>3449</v>
      </c>
      <c r="C52" s="1014"/>
      <c r="D52" s="809" t="s">
        <v>3450</v>
      </c>
      <c r="E52" s="410">
        <v>192.60000000000002</v>
      </c>
      <c r="F52" s="410">
        <v>173.3</v>
      </c>
      <c r="G52" s="410">
        <v>156</v>
      </c>
    </row>
    <row r="53" spans="1:7" ht="24" customHeight="1" x14ac:dyDescent="0.2">
      <c r="A53" s="64"/>
      <c r="B53" s="1013" t="s">
        <v>3451</v>
      </c>
      <c r="C53" s="1014"/>
      <c r="D53" s="809" t="s">
        <v>3452</v>
      </c>
      <c r="E53" s="410">
        <v>196.9</v>
      </c>
      <c r="F53" s="410">
        <v>177.20000000000002</v>
      </c>
      <c r="G53" s="410">
        <v>159.5</v>
      </c>
    </row>
    <row r="54" spans="1:7" ht="24" customHeight="1" x14ac:dyDescent="0.2">
      <c r="A54" s="64"/>
      <c r="B54" s="1013" t="s">
        <v>3453</v>
      </c>
      <c r="C54" s="1014"/>
      <c r="D54" s="809" t="s">
        <v>3454</v>
      </c>
      <c r="E54" s="410">
        <v>160.4</v>
      </c>
      <c r="F54" s="410">
        <v>144.4</v>
      </c>
      <c r="G54" s="410">
        <v>130</v>
      </c>
    </row>
    <row r="55" spans="1:7" ht="24" customHeight="1" x14ac:dyDescent="0.2">
      <c r="A55" s="64"/>
      <c r="B55" s="1013" t="s">
        <v>3455</v>
      </c>
      <c r="C55" s="1014" t="s">
        <v>3456</v>
      </c>
      <c r="D55" s="809" t="s">
        <v>3457</v>
      </c>
      <c r="E55" s="410">
        <v>163</v>
      </c>
      <c r="F55" s="410">
        <v>146.70000000000002</v>
      </c>
      <c r="G55" s="410">
        <v>132</v>
      </c>
    </row>
    <row r="56" spans="1:7" ht="24" customHeight="1" x14ac:dyDescent="0.2">
      <c r="A56" s="64"/>
      <c r="B56" s="1013" t="s">
        <v>3458</v>
      </c>
      <c r="C56" s="1014" t="s">
        <v>3459</v>
      </c>
      <c r="D56" s="809" t="s">
        <v>3460</v>
      </c>
      <c r="E56" s="410">
        <v>166.70000000000002</v>
      </c>
      <c r="F56" s="410">
        <v>150</v>
      </c>
      <c r="G56" s="410">
        <v>135</v>
      </c>
    </row>
    <row r="57" spans="1:7" ht="24" customHeight="1" x14ac:dyDescent="0.2">
      <c r="A57" s="64"/>
      <c r="B57" s="1013" t="s">
        <v>3461</v>
      </c>
      <c r="C57" s="1014" t="s">
        <v>3462</v>
      </c>
      <c r="D57" s="809" t="s">
        <v>3463</v>
      </c>
      <c r="E57" s="410">
        <v>175.3</v>
      </c>
      <c r="F57" s="410">
        <v>157.80000000000001</v>
      </c>
      <c r="G57" s="410">
        <v>142</v>
      </c>
    </row>
    <row r="58" spans="1:7" ht="24" customHeight="1" x14ac:dyDescent="0.2">
      <c r="A58" s="64"/>
      <c r="B58" s="1013" t="s">
        <v>3464</v>
      </c>
      <c r="C58" s="1014"/>
      <c r="D58" s="809" t="s">
        <v>3465</v>
      </c>
      <c r="E58" s="410">
        <v>177.8</v>
      </c>
      <c r="F58" s="410">
        <v>160</v>
      </c>
      <c r="G58" s="410">
        <v>144</v>
      </c>
    </row>
    <row r="59" spans="1:7" ht="24" customHeight="1" x14ac:dyDescent="0.2">
      <c r="A59" s="64"/>
      <c r="B59" s="1013" t="s">
        <v>3466</v>
      </c>
      <c r="C59" s="1014" t="s">
        <v>3467</v>
      </c>
      <c r="D59" s="809" t="s">
        <v>3468</v>
      </c>
      <c r="E59" s="410">
        <v>182.70000000000002</v>
      </c>
      <c r="F59" s="410">
        <v>164.4</v>
      </c>
      <c r="G59" s="410">
        <v>148</v>
      </c>
    </row>
    <row r="60" spans="1:7" ht="24" customHeight="1" x14ac:dyDescent="0.2">
      <c r="A60" s="64"/>
      <c r="B60" s="1013" t="s">
        <v>3469</v>
      </c>
      <c r="C60" s="1014"/>
      <c r="D60" s="809" t="s">
        <v>3470</v>
      </c>
      <c r="E60" s="410">
        <v>190.10000000000002</v>
      </c>
      <c r="F60" s="410">
        <v>171.10000000000002</v>
      </c>
      <c r="G60" s="410">
        <v>154</v>
      </c>
    </row>
    <row r="61" spans="1:7" ht="24" customHeight="1" x14ac:dyDescent="0.2">
      <c r="A61" s="64"/>
      <c r="B61" s="1013" t="s">
        <v>3471</v>
      </c>
      <c r="C61" s="1014"/>
      <c r="D61" s="809" t="s">
        <v>3472</v>
      </c>
      <c r="E61" s="410">
        <v>192.60000000000002</v>
      </c>
      <c r="F61" s="410">
        <v>173.3</v>
      </c>
      <c r="G61" s="410">
        <v>156</v>
      </c>
    </row>
    <row r="62" spans="1:7" ht="24" customHeight="1" x14ac:dyDescent="0.2">
      <c r="A62" s="64"/>
      <c r="B62" s="1013" t="s">
        <v>3473</v>
      </c>
      <c r="C62" s="1014" t="s">
        <v>3474</v>
      </c>
      <c r="D62" s="809" t="s">
        <v>3475</v>
      </c>
      <c r="E62" s="410">
        <v>196.9</v>
      </c>
      <c r="F62" s="410">
        <v>177.20000000000002</v>
      </c>
      <c r="G62" s="410">
        <v>159.5</v>
      </c>
    </row>
    <row r="63" spans="1:7" ht="24" customHeight="1" x14ac:dyDescent="0.2">
      <c r="A63" s="64"/>
      <c r="B63" s="1013" t="s">
        <v>3476</v>
      </c>
      <c r="C63" s="1014"/>
      <c r="D63" s="809" t="s">
        <v>3477</v>
      </c>
      <c r="E63" s="410">
        <v>175.3</v>
      </c>
      <c r="F63" s="410">
        <v>157.80000000000001</v>
      </c>
      <c r="G63" s="410">
        <v>142</v>
      </c>
    </row>
    <row r="64" spans="1:7" ht="24" customHeight="1" x14ac:dyDescent="0.2">
      <c r="A64" s="64"/>
      <c r="B64" s="1013" t="s">
        <v>3478</v>
      </c>
      <c r="C64" s="1014"/>
      <c r="D64" s="809" t="s">
        <v>3479</v>
      </c>
      <c r="E64" s="410">
        <v>177.8</v>
      </c>
      <c r="F64" s="410">
        <v>160</v>
      </c>
      <c r="G64" s="410">
        <v>144</v>
      </c>
    </row>
    <row r="65" spans="1:7" ht="24" customHeight="1" x14ac:dyDescent="0.2">
      <c r="A65" s="64"/>
      <c r="B65" s="1013" t="s">
        <v>3480</v>
      </c>
      <c r="C65" s="1014"/>
      <c r="D65" s="809" t="s">
        <v>3481</v>
      </c>
      <c r="E65" s="410">
        <v>182.70000000000002</v>
      </c>
      <c r="F65" s="410">
        <v>164.4</v>
      </c>
      <c r="G65" s="410">
        <v>148</v>
      </c>
    </row>
    <row r="66" spans="1:7" ht="24" customHeight="1" x14ac:dyDescent="0.2">
      <c r="A66" s="64"/>
      <c r="B66" s="1013" t="s">
        <v>3482</v>
      </c>
      <c r="C66" s="1014"/>
      <c r="D66" s="809" t="s">
        <v>3483</v>
      </c>
      <c r="E66" s="410">
        <v>190.10000000000002</v>
      </c>
      <c r="F66" s="410">
        <v>171.10000000000002</v>
      </c>
      <c r="G66" s="410">
        <v>154</v>
      </c>
    </row>
    <row r="67" spans="1:7" ht="24" customHeight="1" x14ac:dyDescent="0.2">
      <c r="A67" s="64"/>
      <c r="B67" s="1013" t="s">
        <v>3484</v>
      </c>
      <c r="C67" s="1014" t="s">
        <v>3485</v>
      </c>
      <c r="D67" s="809" t="s">
        <v>3486</v>
      </c>
      <c r="E67" s="410">
        <v>192.60000000000002</v>
      </c>
      <c r="F67" s="410">
        <v>173.3</v>
      </c>
      <c r="G67" s="410">
        <v>156</v>
      </c>
    </row>
    <row r="68" spans="1:7" ht="24" customHeight="1" x14ac:dyDescent="0.2">
      <c r="A68" s="64"/>
      <c r="B68" s="1013" t="s">
        <v>3487</v>
      </c>
      <c r="C68" s="1014"/>
      <c r="D68" s="809" t="s">
        <v>3488</v>
      </c>
      <c r="E68" s="410">
        <v>196.9</v>
      </c>
      <c r="F68" s="410">
        <v>177.20000000000002</v>
      </c>
      <c r="G68" s="410">
        <v>159.5</v>
      </c>
    </row>
    <row r="69" spans="1:7" ht="16" customHeight="1" x14ac:dyDescent="0.2">
      <c r="A69" s="64"/>
      <c r="B69" s="1069" t="s">
        <v>399</v>
      </c>
      <c r="C69" s="1070"/>
      <c r="D69" s="1071"/>
      <c r="E69" s="1071"/>
      <c r="F69" s="1071"/>
      <c r="G69" s="1030"/>
    </row>
    <row r="70" spans="1:7" ht="24" customHeight="1" x14ac:dyDescent="0.2">
      <c r="A70" s="64"/>
      <c r="B70" s="1013" t="s">
        <v>3489</v>
      </c>
      <c r="C70" s="1014"/>
      <c r="D70" s="809" t="s">
        <v>3490</v>
      </c>
      <c r="E70" s="410">
        <v>201.20000000000002</v>
      </c>
      <c r="F70" s="410">
        <v>181.10000000000002</v>
      </c>
      <c r="G70" s="410">
        <v>163</v>
      </c>
    </row>
    <row r="71" spans="1:7" ht="24" customHeight="1" x14ac:dyDescent="0.2">
      <c r="A71" s="64"/>
      <c r="B71" s="1013" t="s">
        <v>3491</v>
      </c>
      <c r="C71" s="1014"/>
      <c r="D71" s="809" t="s">
        <v>3492</v>
      </c>
      <c r="E71" s="410">
        <v>204.9</v>
      </c>
      <c r="F71" s="410">
        <v>184.4</v>
      </c>
      <c r="G71" s="410">
        <v>166</v>
      </c>
    </row>
    <row r="72" spans="1:7" ht="24" customHeight="1" x14ac:dyDescent="0.2">
      <c r="A72" s="64"/>
      <c r="B72" s="1013" t="s">
        <v>3493</v>
      </c>
      <c r="C72" s="1014"/>
      <c r="D72" s="809" t="s">
        <v>3494</v>
      </c>
      <c r="E72" s="410">
        <v>208.70000000000002</v>
      </c>
      <c r="F72" s="410">
        <v>187.8</v>
      </c>
      <c r="G72" s="410">
        <v>169</v>
      </c>
    </row>
    <row r="73" spans="1:7" ht="24" customHeight="1" x14ac:dyDescent="0.2">
      <c r="A73" s="64"/>
      <c r="B73" s="1013" t="s">
        <v>3495</v>
      </c>
      <c r="C73" s="1014"/>
      <c r="D73" s="809" t="s">
        <v>3496</v>
      </c>
      <c r="E73" s="410">
        <v>201.20000000000002</v>
      </c>
      <c r="F73" s="410">
        <v>181.10000000000002</v>
      </c>
      <c r="G73" s="410">
        <v>163</v>
      </c>
    </row>
    <row r="74" spans="1:7" ht="24" customHeight="1" x14ac:dyDescent="0.2">
      <c r="A74" s="64"/>
      <c r="B74" s="1013" t="s">
        <v>3497</v>
      </c>
      <c r="C74" s="1014"/>
      <c r="D74" s="809" t="s">
        <v>3498</v>
      </c>
      <c r="E74" s="410">
        <v>204.9</v>
      </c>
      <c r="F74" s="410">
        <v>184.4</v>
      </c>
      <c r="G74" s="410">
        <v>166</v>
      </c>
    </row>
    <row r="75" spans="1:7" ht="24" customHeight="1" x14ac:dyDescent="0.2">
      <c r="A75" s="64"/>
      <c r="B75" s="1013" t="s">
        <v>3499</v>
      </c>
      <c r="C75" s="1014"/>
      <c r="D75" s="809" t="s">
        <v>3500</v>
      </c>
      <c r="E75" s="410">
        <v>208.70000000000002</v>
      </c>
      <c r="F75" s="410">
        <v>187.8</v>
      </c>
      <c r="G75" s="410">
        <v>169</v>
      </c>
    </row>
    <row r="76" spans="1:7" ht="24" customHeight="1" x14ac:dyDescent="0.2">
      <c r="A76" s="64"/>
      <c r="B76" s="1013" t="s">
        <v>3501</v>
      </c>
      <c r="C76" s="1014"/>
      <c r="D76" s="809" t="s">
        <v>3502</v>
      </c>
      <c r="E76" s="410">
        <v>281.40000000000003</v>
      </c>
      <c r="F76" s="410">
        <v>253.3</v>
      </c>
      <c r="G76" s="410">
        <v>228</v>
      </c>
    </row>
    <row r="77" spans="1:7" ht="24" customHeight="1" x14ac:dyDescent="0.2">
      <c r="A77" s="64"/>
      <c r="B77" s="1013" t="s">
        <v>3503</v>
      </c>
      <c r="C77" s="1014"/>
      <c r="D77" s="809" t="s">
        <v>3504</v>
      </c>
      <c r="E77" s="410">
        <v>283.3</v>
      </c>
      <c r="F77" s="410">
        <v>255</v>
      </c>
      <c r="G77" s="410">
        <v>229.5</v>
      </c>
    </row>
    <row r="78" spans="1:7" ht="24" customHeight="1" x14ac:dyDescent="0.2">
      <c r="A78" s="64"/>
      <c r="B78" s="1013" t="s">
        <v>3505</v>
      </c>
      <c r="C78" s="1014"/>
      <c r="D78" s="809" t="s">
        <v>3506</v>
      </c>
      <c r="E78" s="410">
        <v>286.40000000000003</v>
      </c>
      <c r="F78" s="410">
        <v>257.8</v>
      </c>
      <c r="G78" s="410">
        <v>232</v>
      </c>
    </row>
    <row r="79" spans="1:7" ht="24" customHeight="1" x14ac:dyDescent="0.2">
      <c r="A79" s="64"/>
      <c r="B79" s="1013" t="s">
        <v>3507</v>
      </c>
      <c r="C79" s="1014"/>
      <c r="D79" s="809" t="s">
        <v>3508</v>
      </c>
      <c r="E79" s="410">
        <v>281.40000000000003</v>
      </c>
      <c r="F79" s="410">
        <v>253.3</v>
      </c>
      <c r="G79" s="410">
        <v>228</v>
      </c>
    </row>
    <row r="80" spans="1:7" ht="24" customHeight="1" x14ac:dyDescent="0.2">
      <c r="A80" s="64"/>
      <c r="B80" s="1013" t="s">
        <v>3509</v>
      </c>
      <c r="C80" s="1014"/>
      <c r="D80" s="809" t="s">
        <v>3510</v>
      </c>
      <c r="E80" s="410">
        <v>283.3</v>
      </c>
      <c r="F80" s="410">
        <v>255</v>
      </c>
      <c r="G80" s="410">
        <v>229.5</v>
      </c>
    </row>
    <row r="81" spans="1:7" ht="24" customHeight="1" x14ac:dyDescent="0.2">
      <c r="A81" s="64"/>
      <c r="B81" s="1013" t="s">
        <v>3511</v>
      </c>
      <c r="C81" s="1014"/>
      <c r="D81" s="809" t="s">
        <v>3512</v>
      </c>
      <c r="E81" s="410">
        <v>286.40000000000003</v>
      </c>
      <c r="F81" s="410">
        <v>257.8</v>
      </c>
      <c r="G81" s="410">
        <v>232</v>
      </c>
    </row>
    <row r="82" spans="1:7" ht="24" customHeight="1" x14ac:dyDescent="0.2">
      <c r="A82" s="64"/>
      <c r="B82" s="1013" t="s">
        <v>3513</v>
      </c>
      <c r="C82" s="1014"/>
      <c r="D82" s="809" t="s">
        <v>3514</v>
      </c>
      <c r="E82" s="410">
        <v>281.40000000000003</v>
      </c>
      <c r="F82" s="410">
        <v>253.3</v>
      </c>
      <c r="G82" s="410">
        <v>228</v>
      </c>
    </row>
    <row r="83" spans="1:7" ht="24" customHeight="1" x14ac:dyDescent="0.2">
      <c r="A83" s="64"/>
      <c r="B83" s="1013" t="s">
        <v>3515</v>
      </c>
      <c r="C83" s="1014"/>
      <c r="D83" s="809" t="s">
        <v>3516</v>
      </c>
      <c r="E83" s="410">
        <v>284.60000000000002</v>
      </c>
      <c r="F83" s="410">
        <v>256.10000000000002</v>
      </c>
      <c r="G83" s="410">
        <v>230.5</v>
      </c>
    </row>
    <row r="84" spans="1:7" ht="24" customHeight="1" x14ac:dyDescent="0.2">
      <c r="A84" s="64"/>
      <c r="B84" s="1013" t="s">
        <v>3517</v>
      </c>
      <c r="C84" s="1014"/>
      <c r="D84" s="809" t="s">
        <v>3518</v>
      </c>
      <c r="E84" s="410">
        <v>288.90000000000003</v>
      </c>
      <c r="F84" s="410">
        <v>260</v>
      </c>
      <c r="G84" s="410">
        <v>234</v>
      </c>
    </row>
    <row r="85" spans="1:7" ht="24" customHeight="1" x14ac:dyDescent="0.2">
      <c r="A85" s="64"/>
      <c r="B85" s="1013" t="s">
        <v>3519</v>
      </c>
      <c r="C85" s="1014"/>
      <c r="D85" s="809" t="s">
        <v>3520</v>
      </c>
      <c r="E85" s="410">
        <v>281.40000000000003</v>
      </c>
      <c r="F85" s="410">
        <v>253.3</v>
      </c>
      <c r="G85" s="410">
        <v>228</v>
      </c>
    </row>
    <row r="86" spans="1:7" ht="24" customHeight="1" x14ac:dyDescent="0.2">
      <c r="A86" s="64"/>
      <c r="B86" s="1013" t="s">
        <v>3521</v>
      </c>
      <c r="C86" s="1014"/>
      <c r="D86" s="809" t="s">
        <v>3522</v>
      </c>
      <c r="E86" s="410">
        <v>284.60000000000002</v>
      </c>
      <c r="F86" s="410">
        <v>256.10000000000002</v>
      </c>
      <c r="G86" s="410">
        <v>230.5</v>
      </c>
    </row>
    <row r="87" spans="1:7" ht="24" customHeight="1" x14ac:dyDescent="0.2">
      <c r="A87" s="64"/>
      <c r="B87" s="1013" t="s">
        <v>3523</v>
      </c>
      <c r="C87" s="1014"/>
      <c r="D87" s="809" t="s">
        <v>3524</v>
      </c>
      <c r="E87" s="410">
        <v>288.90000000000003</v>
      </c>
      <c r="F87" s="410">
        <v>260</v>
      </c>
      <c r="G87" s="410">
        <v>234</v>
      </c>
    </row>
    <row r="88" spans="1:7" ht="16" customHeight="1" x14ac:dyDescent="0.2">
      <c r="A88" s="64"/>
      <c r="B88" s="1015" t="s">
        <v>154</v>
      </c>
      <c r="C88" s="1016"/>
      <c r="D88" s="1017" t="s">
        <v>155</v>
      </c>
      <c r="E88" s="1018"/>
      <c r="F88" s="1019" t="s">
        <v>156</v>
      </c>
      <c r="G88" s="1019"/>
    </row>
    <row r="89" spans="1:7" ht="16" customHeight="1" x14ac:dyDescent="0.2">
      <c r="A89" s="64"/>
      <c r="B89" s="365" t="s">
        <v>161</v>
      </c>
      <c r="C89" s="366"/>
      <c r="D89" s="315" t="s">
        <v>202</v>
      </c>
      <c r="E89" s="571"/>
      <c r="F89" s="572">
        <v>22</v>
      </c>
      <c r="G89" s="573"/>
    </row>
    <row r="90" spans="1:7" ht="16" customHeight="1" x14ac:dyDescent="0.2">
      <c r="A90" s="64"/>
      <c r="B90" s="365" t="s">
        <v>165</v>
      </c>
      <c r="C90" s="366"/>
      <c r="D90" s="315" t="s">
        <v>166</v>
      </c>
      <c r="E90" s="571"/>
      <c r="F90" s="572">
        <v>17</v>
      </c>
      <c r="G90" s="573"/>
    </row>
    <row r="91" spans="1:7" x14ac:dyDescent="0.2">
      <c r="A91" s="64"/>
      <c r="B91" s="1013" t="s">
        <v>167</v>
      </c>
      <c r="C91" s="1014"/>
      <c r="D91" s="809" t="s">
        <v>168</v>
      </c>
      <c r="E91" s="1020"/>
      <c r="F91" s="508" t="s">
        <v>169</v>
      </c>
      <c r="G91" s="514"/>
    </row>
    <row r="92" spans="1:7" ht="24" customHeight="1" x14ac:dyDescent="0.2">
      <c r="A92" s="64"/>
      <c r="B92" s="1013" t="s">
        <v>3330</v>
      </c>
      <c r="C92" s="1014"/>
      <c r="D92" s="809" t="s">
        <v>1269</v>
      </c>
      <c r="E92" s="1020"/>
      <c r="F92" s="572">
        <v>20</v>
      </c>
      <c r="G92" s="514"/>
    </row>
    <row r="93" spans="1:7" x14ac:dyDescent="0.2">
      <c r="A93" s="64"/>
      <c r="B93" s="1013" t="s">
        <v>176</v>
      </c>
      <c r="C93" s="1014"/>
      <c r="D93" s="809" t="s">
        <v>177</v>
      </c>
      <c r="E93" s="1020"/>
      <c r="F93" s="572">
        <v>18</v>
      </c>
      <c r="G93" s="935"/>
    </row>
    <row r="94" spans="1:7" s="43" customFormat="1" ht="15.75" customHeight="1" x14ac:dyDescent="0.2">
      <c r="A94" s="71"/>
      <c r="B94" s="812" t="s">
        <v>178</v>
      </c>
      <c r="C94" s="813" t="s">
        <v>138</v>
      </c>
      <c r="D94" s="814" t="s">
        <v>155</v>
      </c>
      <c r="E94" s="383">
        <v>0.15</v>
      </c>
      <c r="F94" s="383">
        <v>0.1</v>
      </c>
      <c r="G94" s="534">
        <v>0.05</v>
      </c>
    </row>
    <row r="95" spans="1:7" s="43" customFormat="1" x14ac:dyDescent="0.2">
      <c r="A95" s="504" t="s">
        <v>135</v>
      </c>
      <c r="B95" s="365" t="s">
        <v>179</v>
      </c>
      <c r="C95" s="366">
        <v>600100189</v>
      </c>
      <c r="D95" s="315" t="s">
        <v>180</v>
      </c>
      <c r="E95" s="301">
        <v>22.200000000000003</v>
      </c>
      <c r="F95" s="818">
        <v>20</v>
      </c>
      <c r="G95" s="303">
        <v>18</v>
      </c>
    </row>
    <row r="96" spans="1:7" s="43" customFormat="1" ht="24" x14ac:dyDescent="0.2">
      <c r="A96" s="504" t="s">
        <v>135</v>
      </c>
      <c r="B96" s="365" t="s">
        <v>181</v>
      </c>
      <c r="C96" s="366"/>
      <c r="D96" s="315" t="s">
        <v>182</v>
      </c>
      <c r="E96" s="301">
        <v>55.6</v>
      </c>
      <c r="F96" s="818">
        <v>50</v>
      </c>
      <c r="G96" s="303">
        <v>45</v>
      </c>
    </row>
    <row r="97" spans="1:7" s="43" customFormat="1" x14ac:dyDescent="0.2">
      <c r="A97" s="504" t="s">
        <v>135</v>
      </c>
      <c r="B97" s="365" t="s">
        <v>183</v>
      </c>
      <c r="C97" s="366">
        <v>600100176</v>
      </c>
      <c r="D97" s="315" t="s">
        <v>184</v>
      </c>
      <c r="E97" s="301">
        <v>22.200000000000003</v>
      </c>
      <c r="F97" s="818">
        <v>20</v>
      </c>
      <c r="G97" s="303">
        <v>18</v>
      </c>
    </row>
    <row r="98" spans="1:7" x14ac:dyDescent="0.2">
      <c r="A98" s="64"/>
      <c r="B98" s="592" t="s">
        <v>3525</v>
      </c>
      <c r="C98" s="593" t="s">
        <v>135</v>
      </c>
      <c r="D98" s="820" t="s">
        <v>3526</v>
      </c>
      <c r="E98" s="1095">
        <v>219.8</v>
      </c>
      <c r="F98" s="1095">
        <v>197.8</v>
      </c>
      <c r="G98" s="1096">
        <f>[1]Accessories!G318</f>
        <v>178</v>
      </c>
    </row>
    <row r="99" spans="1:7" x14ac:dyDescent="0.2">
      <c r="A99" s="87"/>
      <c r="B99" s="1072" t="s">
        <v>3527</v>
      </c>
      <c r="C99" s="1073"/>
      <c r="D99" s="1074"/>
      <c r="E99" s="1075"/>
      <c r="F99" s="1075"/>
      <c r="G99" s="1075"/>
    </row>
    <row r="100" spans="1:7" ht="21" customHeight="1" x14ac:dyDescent="0.2">
      <c r="A100" s="428" t="s">
        <v>188</v>
      </c>
      <c r="B100" s="1076"/>
      <c r="C100" s="1076"/>
      <c r="D100" s="1076"/>
      <c r="E100" s="1076"/>
      <c r="F100" s="1061" t="s">
        <v>135</v>
      </c>
      <c r="G100" s="1061" t="s">
        <v>135</v>
      </c>
    </row>
    <row r="101" spans="1:7" ht="28" customHeight="1" x14ac:dyDescent="0.2">
      <c r="A101" s="423" t="s">
        <v>3528</v>
      </c>
      <c r="B101" s="1052" t="s">
        <v>3412</v>
      </c>
      <c r="C101" s="457" t="s">
        <v>138</v>
      </c>
      <c r="D101" s="457" t="s">
        <v>3380</v>
      </c>
      <c r="E101" s="998">
        <v>0.15</v>
      </c>
      <c r="F101" s="998">
        <v>0.1</v>
      </c>
      <c r="G101" s="998">
        <v>0.05</v>
      </c>
    </row>
    <row r="102" spans="1:7" ht="16" customHeight="1" x14ac:dyDescent="0.2">
      <c r="A102" s="64"/>
      <c r="B102" s="1410" t="s">
        <v>140</v>
      </c>
      <c r="C102" s="1411"/>
      <c r="D102" s="1411"/>
      <c r="E102" s="1411"/>
      <c r="F102" s="1411"/>
      <c r="G102" s="1412"/>
    </row>
    <row r="103" spans="1:7" ht="24" customHeight="1" x14ac:dyDescent="0.2">
      <c r="A103" s="64"/>
      <c r="B103" s="1013" t="s">
        <v>3529</v>
      </c>
      <c r="C103" s="1014" t="s">
        <v>3530</v>
      </c>
      <c r="D103" s="809" t="s">
        <v>3531</v>
      </c>
      <c r="E103" s="571"/>
      <c r="F103" s="572" t="s">
        <v>169</v>
      </c>
      <c r="G103" s="514"/>
    </row>
    <row r="104" spans="1:7" ht="24" customHeight="1" x14ac:dyDescent="0.2">
      <c r="A104" s="64"/>
      <c r="B104" s="1013" t="s">
        <v>3532</v>
      </c>
      <c r="C104" s="1014" t="s">
        <v>3533</v>
      </c>
      <c r="D104" s="809" t="s">
        <v>3534</v>
      </c>
      <c r="E104" s="571"/>
      <c r="F104" s="572" t="s">
        <v>169</v>
      </c>
      <c r="G104" s="514"/>
    </row>
    <row r="105" spans="1:7" ht="24" customHeight="1" x14ac:dyDescent="0.2">
      <c r="A105" s="64"/>
      <c r="B105" s="1013" t="s">
        <v>3535</v>
      </c>
      <c r="C105" s="1014"/>
      <c r="D105" s="809" t="s">
        <v>3536</v>
      </c>
      <c r="E105" s="571"/>
      <c r="F105" s="572" t="s">
        <v>169</v>
      </c>
      <c r="G105" s="514"/>
    </row>
    <row r="106" spans="1:7" ht="24" customHeight="1" x14ac:dyDescent="0.2">
      <c r="A106" s="64"/>
      <c r="B106" s="1013" t="s">
        <v>3537</v>
      </c>
      <c r="C106" s="1014"/>
      <c r="D106" s="809" t="s">
        <v>3538</v>
      </c>
      <c r="E106" s="571"/>
      <c r="F106" s="572" t="s">
        <v>169</v>
      </c>
      <c r="G106" s="514"/>
    </row>
    <row r="107" spans="1:7" ht="24" customHeight="1" x14ac:dyDescent="0.2">
      <c r="A107" s="64"/>
      <c r="B107" s="1013" t="s">
        <v>3539</v>
      </c>
      <c r="C107" s="1014"/>
      <c r="D107" s="809" t="s">
        <v>3540</v>
      </c>
      <c r="E107" s="571"/>
      <c r="F107" s="572" t="s">
        <v>169</v>
      </c>
      <c r="G107" s="514"/>
    </row>
    <row r="108" spans="1:7" ht="24" customHeight="1" x14ac:dyDescent="0.2">
      <c r="A108" s="64"/>
      <c r="B108" s="1013" t="s">
        <v>3541</v>
      </c>
      <c r="C108" s="1014" t="s">
        <v>3542</v>
      </c>
      <c r="D108" s="809" t="s">
        <v>3543</v>
      </c>
      <c r="E108" s="571"/>
      <c r="F108" s="572" t="s">
        <v>169</v>
      </c>
      <c r="G108" s="514"/>
    </row>
    <row r="109" spans="1:7" ht="15.75" customHeight="1" x14ac:dyDescent="0.2">
      <c r="A109" s="64"/>
      <c r="B109" s="1413" t="s">
        <v>147</v>
      </c>
      <c r="C109" s="1414"/>
      <c r="D109" s="1414"/>
      <c r="E109" s="1414"/>
      <c r="F109" s="1414"/>
      <c r="G109" s="1415"/>
    </row>
    <row r="110" spans="1:7" ht="24" customHeight="1" x14ac:dyDescent="0.2">
      <c r="A110" s="64"/>
      <c r="B110" s="1013" t="s">
        <v>3544</v>
      </c>
      <c r="C110" s="1014" t="s">
        <v>3545</v>
      </c>
      <c r="D110" s="809" t="s">
        <v>3546</v>
      </c>
      <c r="E110" s="571"/>
      <c r="F110" s="572" t="s">
        <v>169</v>
      </c>
      <c r="G110" s="514"/>
    </row>
    <row r="111" spans="1:7" ht="24" customHeight="1" x14ac:dyDescent="0.2">
      <c r="A111" s="64"/>
      <c r="B111" s="1013" t="s">
        <v>3547</v>
      </c>
      <c r="C111" s="1014" t="s">
        <v>3548</v>
      </c>
      <c r="D111" s="809" t="s">
        <v>3549</v>
      </c>
      <c r="E111" s="571"/>
      <c r="F111" s="572" t="s">
        <v>169</v>
      </c>
      <c r="G111" s="514"/>
    </row>
    <row r="112" spans="1:7" ht="24" customHeight="1" x14ac:dyDescent="0.2">
      <c r="A112" s="64"/>
      <c r="B112" s="1013" t="s">
        <v>3550</v>
      </c>
      <c r="C112" s="1014" t="s">
        <v>3551</v>
      </c>
      <c r="D112" s="809" t="s">
        <v>3552</v>
      </c>
      <c r="E112" s="571"/>
      <c r="F112" s="572" t="s">
        <v>169</v>
      </c>
      <c r="G112" s="514"/>
    </row>
    <row r="113" spans="1:7" ht="24" customHeight="1" x14ac:dyDescent="0.2">
      <c r="A113" s="64"/>
      <c r="B113" s="1013" t="s">
        <v>3553</v>
      </c>
      <c r="C113" s="1014" t="s">
        <v>3554</v>
      </c>
      <c r="D113" s="809" t="s">
        <v>3555</v>
      </c>
      <c r="E113" s="571"/>
      <c r="F113" s="572" t="s">
        <v>169</v>
      </c>
      <c r="G113" s="514"/>
    </row>
    <row r="114" spans="1:7" ht="24" customHeight="1" x14ac:dyDescent="0.2">
      <c r="A114" s="64"/>
      <c r="B114" s="1013" t="s">
        <v>3556</v>
      </c>
      <c r="C114" s="1014" t="s">
        <v>3557</v>
      </c>
      <c r="D114" s="809" t="s">
        <v>3558</v>
      </c>
      <c r="E114" s="571"/>
      <c r="F114" s="572" t="s">
        <v>169</v>
      </c>
      <c r="G114" s="514"/>
    </row>
    <row r="115" spans="1:7" ht="24" customHeight="1" x14ac:dyDescent="0.2">
      <c r="A115" s="64"/>
      <c r="B115" s="1013" t="s">
        <v>3559</v>
      </c>
      <c r="C115" s="1014" t="s">
        <v>3560</v>
      </c>
      <c r="D115" s="809" t="s">
        <v>3561</v>
      </c>
      <c r="E115" s="571"/>
      <c r="F115" s="572" t="s">
        <v>169</v>
      </c>
      <c r="G115" s="514"/>
    </row>
    <row r="116" spans="1:7" ht="16" customHeight="1" x14ac:dyDescent="0.2">
      <c r="A116" s="64"/>
      <c r="B116" s="1057" t="s">
        <v>154</v>
      </c>
      <c r="C116" s="1016"/>
      <c r="D116" s="1017" t="s">
        <v>238</v>
      </c>
      <c r="E116" s="1018"/>
      <c r="F116" s="1019" t="s">
        <v>156</v>
      </c>
      <c r="G116" s="1030"/>
    </row>
    <row r="117" spans="1:7" ht="16" customHeight="1" x14ac:dyDescent="0.2">
      <c r="A117" s="64"/>
      <c r="B117" s="854" t="s">
        <v>165</v>
      </c>
      <c r="C117" s="366"/>
      <c r="D117" s="365" t="s">
        <v>166</v>
      </c>
      <c r="E117" s="571"/>
      <c r="F117" s="572">
        <v>17</v>
      </c>
      <c r="G117" s="935"/>
    </row>
    <row r="118" spans="1:7" ht="16" customHeight="1" x14ac:dyDescent="0.2">
      <c r="A118" s="64"/>
      <c r="B118" s="854" t="s">
        <v>1353</v>
      </c>
      <c r="C118" s="366"/>
      <c r="D118" s="365" t="s">
        <v>3329</v>
      </c>
      <c r="E118" s="571"/>
      <c r="F118" s="572">
        <v>50</v>
      </c>
      <c r="G118" s="935"/>
    </row>
    <row r="119" spans="1:7" x14ac:dyDescent="0.2">
      <c r="A119" s="64"/>
      <c r="B119" s="365" t="s">
        <v>167</v>
      </c>
      <c r="C119" s="366"/>
      <c r="D119" s="315" t="s">
        <v>168</v>
      </c>
      <c r="E119" s="571"/>
      <c r="F119" s="572" t="s">
        <v>169</v>
      </c>
      <c r="G119" s="514"/>
    </row>
    <row r="120" spans="1:7" ht="16" customHeight="1" x14ac:dyDescent="0.2">
      <c r="A120" s="64"/>
      <c r="B120" s="854" t="s">
        <v>172</v>
      </c>
      <c r="C120" s="366"/>
      <c r="D120" s="315" t="s">
        <v>173</v>
      </c>
      <c r="E120" s="571"/>
      <c r="F120" s="572">
        <v>22</v>
      </c>
      <c r="G120" s="935"/>
    </row>
    <row r="121" spans="1:7" ht="16" customHeight="1" x14ac:dyDescent="0.2">
      <c r="A121" s="92"/>
      <c r="B121" s="1013" t="s">
        <v>176</v>
      </c>
      <c r="C121" s="1014"/>
      <c r="D121" s="809" t="s">
        <v>177</v>
      </c>
      <c r="E121" s="1020"/>
      <c r="F121" s="572">
        <v>18</v>
      </c>
      <c r="G121" s="935"/>
    </row>
    <row r="122" spans="1:7" s="43" customFormat="1" ht="15.75" customHeight="1" x14ac:dyDescent="0.2">
      <c r="A122" s="71"/>
      <c r="B122" s="1098" t="s">
        <v>178</v>
      </c>
      <c r="C122" s="1099" t="s">
        <v>138</v>
      </c>
      <c r="D122" s="1100" t="s">
        <v>155</v>
      </c>
      <c r="E122" s="534">
        <v>0.15</v>
      </c>
      <c r="F122" s="534">
        <v>0.1</v>
      </c>
      <c r="G122" s="534">
        <v>0.05</v>
      </c>
    </row>
    <row r="123" spans="1:7" s="43" customFormat="1" x14ac:dyDescent="0.2">
      <c r="A123" s="1097" t="s">
        <v>135</v>
      </c>
      <c r="B123" s="312" t="s">
        <v>179</v>
      </c>
      <c r="C123" s="1101">
        <v>600100189</v>
      </c>
      <c r="D123" s="309" t="s">
        <v>180</v>
      </c>
      <c r="E123" s="303">
        <v>22.200000000000003</v>
      </c>
      <c r="F123" s="303">
        <v>20</v>
      </c>
      <c r="G123" s="303">
        <v>18</v>
      </c>
    </row>
    <row r="124" spans="1:7" s="43" customFormat="1" ht="24" x14ac:dyDescent="0.2">
      <c r="A124" s="1097" t="s">
        <v>135</v>
      </c>
      <c r="B124" s="312" t="s">
        <v>181</v>
      </c>
      <c r="C124" s="1101"/>
      <c r="D124" s="309" t="s">
        <v>182</v>
      </c>
      <c r="E124" s="303">
        <v>55.6</v>
      </c>
      <c r="F124" s="303">
        <v>50</v>
      </c>
      <c r="G124" s="303">
        <v>45</v>
      </c>
    </row>
    <row r="125" spans="1:7" s="43" customFormat="1" x14ac:dyDescent="0.2">
      <c r="A125" s="1097" t="s">
        <v>135</v>
      </c>
      <c r="B125" s="312" t="s">
        <v>183</v>
      </c>
      <c r="C125" s="1101">
        <v>600100176</v>
      </c>
      <c r="D125" s="309" t="s">
        <v>184</v>
      </c>
      <c r="E125" s="303">
        <v>22.200000000000003</v>
      </c>
      <c r="F125" s="303">
        <v>20</v>
      </c>
      <c r="G125" s="303">
        <v>18</v>
      </c>
    </row>
    <row r="126" spans="1:7" ht="24" x14ac:dyDescent="0.2">
      <c r="A126" s="64"/>
      <c r="B126" s="1010" t="str">
        <f>[1]Accessories!B303</f>
        <v>WG 4.5DX19.5LX13W WHT</v>
      </c>
      <c r="C126" s="1011" t="str">
        <f>[1]Accessories!C303</f>
        <v>300400025-001</v>
      </c>
      <c r="D126" s="1012" t="str">
        <f>[1]Accessories!D303</f>
        <v>wireguard, 4.5"D X 19.5"L X 13"W, white (ATX wall, ATXSWCT wall, STXSWCT wall, CRVC surface wall)</v>
      </c>
      <c r="E126" s="700">
        <v>55.6</v>
      </c>
      <c r="F126" s="700">
        <v>50</v>
      </c>
      <c r="G126" s="700">
        <f>[1]Accessories!G303</f>
        <v>45</v>
      </c>
    </row>
    <row r="127" spans="1:7" ht="16" customHeight="1" x14ac:dyDescent="0.2">
      <c r="A127" s="44"/>
      <c r="B127" s="1072" t="s">
        <v>3562</v>
      </c>
      <c r="C127" s="1073"/>
      <c r="D127" s="1074"/>
      <c r="E127" s="1078"/>
      <c r="F127" s="1079"/>
      <c r="G127" s="1079"/>
    </row>
    <row r="128" spans="1:7" ht="21" customHeight="1" x14ac:dyDescent="0.2">
      <c r="A128" s="428" t="s">
        <v>188</v>
      </c>
      <c r="B128" s="1076"/>
      <c r="C128" s="1076"/>
      <c r="D128" s="1076"/>
      <c r="E128" s="1076"/>
      <c r="F128" s="1061" t="s">
        <v>135</v>
      </c>
      <c r="G128" s="1061" t="s">
        <v>135</v>
      </c>
    </row>
    <row r="129" spans="1:7" ht="28" customHeight="1" x14ac:dyDescent="0.2">
      <c r="A129" s="423" t="s">
        <v>3563</v>
      </c>
      <c r="B129" s="1052" t="s">
        <v>137</v>
      </c>
      <c r="C129" s="1052" t="s">
        <v>138</v>
      </c>
      <c r="D129" s="457" t="s">
        <v>3413</v>
      </c>
      <c r="E129" s="998">
        <v>0.15</v>
      </c>
      <c r="F129" s="998">
        <v>0.1</v>
      </c>
      <c r="G129" s="998">
        <v>0.05</v>
      </c>
    </row>
    <row r="130" spans="1:7" ht="16" customHeight="1" x14ac:dyDescent="0.2">
      <c r="A130" s="64"/>
      <c r="B130" s="1062" t="s">
        <v>370</v>
      </c>
      <c r="C130" s="1063"/>
      <c r="D130" s="1080"/>
      <c r="E130" s="1065"/>
      <c r="F130" s="1065"/>
      <c r="G130" s="1066"/>
    </row>
    <row r="131" spans="1:7" ht="24" customHeight="1" x14ac:dyDescent="0.2">
      <c r="A131" s="64"/>
      <c r="B131" s="1013" t="s">
        <v>3564</v>
      </c>
      <c r="C131" s="1081" t="s">
        <v>3565</v>
      </c>
      <c r="D131" s="809" t="s">
        <v>3566</v>
      </c>
      <c r="E131" s="571"/>
      <c r="F131" s="572" t="s">
        <v>169</v>
      </c>
      <c r="G131" s="514"/>
    </row>
    <row r="132" spans="1:7" ht="24" customHeight="1" x14ac:dyDescent="0.2">
      <c r="A132" s="64"/>
      <c r="B132" s="1013" t="s">
        <v>3567</v>
      </c>
      <c r="C132" s="1081" t="s">
        <v>3568</v>
      </c>
      <c r="D132" s="809" t="s">
        <v>3569</v>
      </c>
      <c r="E132" s="571"/>
      <c r="F132" s="572" t="s">
        <v>169</v>
      </c>
      <c r="G132" s="514"/>
    </row>
    <row r="133" spans="1:7" ht="16" customHeight="1" x14ac:dyDescent="0.2">
      <c r="A133" s="64"/>
      <c r="B133" s="1015" t="s">
        <v>154</v>
      </c>
      <c r="C133" s="1016"/>
      <c r="D133" s="1017" t="s">
        <v>155</v>
      </c>
      <c r="E133" s="1018"/>
      <c r="F133" s="1019" t="s">
        <v>156</v>
      </c>
      <c r="G133" s="1030"/>
    </row>
    <row r="134" spans="1:7" ht="16" customHeight="1" x14ac:dyDescent="0.2">
      <c r="A134" s="64"/>
      <c r="B134" s="1013" t="s">
        <v>161</v>
      </c>
      <c r="C134" s="1014"/>
      <c r="D134" s="809" t="s">
        <v>202</v>
      </c>
      <c r="E134" s="1020"/>
      <c r="F134" s="572">
        <v>22</v>
      </c>
      <c r="G134" s="935"/>
    </row>
    <row r="135" spans="1:7" ht="16" customHeight="1" x14ac:dyDescent="0.2">
      <c r="A135" s="64"/>
      <c r="B135" s="365" t="s">
        <v>165</v>
      </c>
      <c r="C135" s="366"/>
      <c r="D135" s="315" t="s">
        <v>166</v>
      </c>
      <c r="E135" s="571"/>
      <c r="F135" s="572">
        <v>17</v>
      </c>
      <c r="G135" s="573"/>
    </row>
    <row r="136" spans="1:7" ht="16" customHeight="1" x14ac:dyDescent="0.2">
      <c r="A136" s="64"/>
      <c r="B136" s="365" t="s">
        <v>1353</v>
      </c>
      <c r="C136" s="366"/>
      <c r="D136" s="315" t="s">
        <v>3329</v>
      </c>
      <c r="E136" s="571"/>
      <c r="F136" s="572">
        <v>50</v>
      </c>
      <c r="G136" s="573"/>
    </row>
    <row r="137" spans="1:7" ht="16" customHeight="1" x14ac:dyDescent="0.2">
      <c r="A137" s="64"/>
      <c r="B137" s="365" t="s">
        <v>170</v>
      </c>
      <c r="C137" s="366"/>
      <c r="D137" s="315" t="s">
        <v>171</v>
      </c>
      <c r="E137" s="571"/>
      <c r="F137" s="572">
        <v>70</v>
      </c>
      <c r="G137" s="573" t="s">
        <v>135</v>
      </c>
    </row>
    <row r="138" spans="1:7" ht="16" customHeight="1" x14ac:dyDescent="0.2">
      <c r="A138" s="64"/>
      <c r="B138" s="365" t="s">
        <v>172</v>
      </c>
      <c r="C138" s="366"/>
      <c r="D138" s="315" t="s">
        <v>173</v>
      </c>
      <c r="E138" s="571"/>
      <c r="F138" s="572">
        <v>20</v>
      </c>
      <c r="G138" s="573"/>
    </row>
    <row r="139" spans="1:7" ht="16" customHeight="1" x14ac:dyDescent="0.2">
      <c r="A139" s="64"/>
      <c r="B139" s="365" t="s">
        <v>355</v>
      </c>
      <c r="C139" s="366"/>
      <c r="D139" s="315" t="s">
        <v>175</v>
      </c>
      <c r="E139" s="571"/>
      <c r="F139" s="572" t="s">
        <v>169</v>
      </c>
      <c r="G139" s="573"/>
    </row>
    <row r="140" spans="1:7" ht="15.75" customHeight="1" x14ac:dyDescent="0.2">
      <c r="A140" s="64"/>
      <c r="B140" s="584" t="s">
        <v>1268</v>
      </c>
      <c r="C140" s="585"/>
      <c r="D140" s="586" t="s">
        <v>1269</v>
      </c>
      <c r="E140" s="577"/>
      <c r="F140" s="909">
        <v>20</v>
      </c>
      <c r="G140" s="910"/>
    </row>
    <row r="141" spans="1:7" ht="16" customHeight="1" x14ac:dyDescent="0.2">
      <c r="A141" s="873"/>
      <c r="B141" s="312" t="s">
        <v>176</v>
      </c>
      <c r="C141" s="1101"/>
      <c r="D141" s="309" t="s">
        <v>177</v>
      </c>
      <c r="E141" s="577"/>
      <c r="F141" s="909">
        <v>18</v>
      </c>
      <c r="G141" s="910"/>
    </row>
    <row r="142" spans="1:7" s="43" customFormat="1" ht="15.75" customHeight="1" x14ac:dyDescent="0.2">
      <c r="A142" s="71"/>
      <c r="B142" s="1102" t="s">
        <v>178</v>
      </c>
      <c r="C142" s="1103" t="s">
        <v>138</v>
      </c>
      <c r="D142" s="1104" t="s">
        <v>155</v>
      </c>
      <c r="E142" s="1105">
        <v>0.15</v>
      </c>
      <c r="F142" s="1105">
        <v>0.1</v>
      </c>
      <c r="G142" s="1105">
        <v>0.05</v>
      </c>
    </row>
    <row r="143" spans="1:7" s="43" customFormat="1" x14ac:dyDescent="0.2">
      <c r="A143" s="1097" t="s">
        <v>135</v>
      </c>
      <c r="B143" s="312" t="s">
        <v>179</v>
      </c>
      <c r="C143" s="1101">
        <v>600100189</v>
      </c>
      <c r="D143" s="309" t="s">
        <v>180</v>
      </c>
      <c r="E143" s="303">
        <v>22.200000000000003</v>
      </c>
      <c r="F143" s="303">
        <v>20</v>
      </c>
      <c r="G143" s="303">
        <v>18</v>
      </c>
    </row>
    <row r="144" spans="1:7" s="43" customFormat="1" ht="24" x14ac:dyDescent="0.2">
      <c r="A144" s="1097" t="s">
        <v>135</v>
      </c>
      <c r="B144" s="312" t="s">
        <v>181</v>
      </c>
      <c r="C144" s="1101"/>
      <c r="D144" s="309" t="s">
        <v>182</v>
      </c>
      <c r="E144" s="303">
        <v>55.6</v>
      </c>
      <c r="F144" s="303">
        <v>50</v>
      </c>
      <c r="G144" s="303">
        <v>45</v>
      </c>
    </row>
    <row r="145" spans="1:7" s="43" customFormat="1" x14ac:dyDescent="0.2">
      <c r="A145" s="1097" t="s">
        <v>135</v>
      </c>
      <c r="B145" s="312" t="s">
        <v>183</v>
      </c>
      <c r="C145" s="1101">
        <v>600100176</v>
      </c>
      <c r="D145" s="309" t="s">
        <v>184</v>
      </c>
      <c r="E145" s="303">
        <v>22.200000000000003</v>
      </c>
      <c r="F145" s="303">
        <v>20</v>
      </c>
      <c r="G145" s="303">
        <v>18</v>
      </c>
    </row>
    <row r="146" spans="1:7" ht="21" customHeight="1" x14ac:dyDescent="0.2">
      <c r="A146" s="428" t="s">
        <v>188</v>
      </c>
      <c r="B146" s="1076"/>
      <c r="C146" s="1076"/>
      <c r="D146" s="1076"/>
      <c r="E146" s="1076"/>
      <c r="F146" s="1061" t="s">
        <v>135</v>
      </c>
      <c r="G146" s="1061" t="s">
        <v>135</v>
      </c>
    </row>
    <row r="147" spans="1:7" ht="17" customHeight="1" x14ac:dyDescent="0.2">
      <c r="A147" s="387" t="s">
        <v>3570</v>
      </c>
      <c r="B147" s="1052" t="s">
        <v>3412</v>
      </c>
      <c r="C147" s="457" t="s">
        <v>138</v>
      </c>
      <c r="D147" s="457" t="s">
        <v>3413</v>
      </c>
      <c r="E147" s="998">
        <v>0.15</v>
      </c>
      <c r="F147" s="998">
        <v>0.1</v>
      </c>
      <c r="G147" s="998">
        <v>0.05</v>
      </c>
    </row>
    <row r="148" spans="1:7" ht="16" customHeight="1" x14ac:dyDescent="0.2">
      <c r="A148" s="64"/>
      <c r="B148" s="1410" t="s">
        <v>140</v>
      </c>
      <c r="C148" s="1411"/>
      <c r="D148" s="1411"/>
      <c r="E148" s="1411"/>
      <c r="F148" s="1411"/>
      <c r="G148" s="1412"/>
    </row>
    <row r="149" spans="1:7" ht="24" customHeight="1" x14ac:dyDescent="0.2">
      <c r="A149" s="64"/>
      <c r="B149" s="1013" t="s">
        <v>3571</v>
      </c>
      <c r="C149" s="1014" t="s">
        <v>3572</v>
      </c>
      <c r="D149" s="809" t="s">
        <v>242</v>
      </c>
      <c r="E149" s="571"/>
      <c r="F149" s="572" t="s">
        <v>169</v>
      </c>
      <c r="G149" s="514"/>
    </row>
    <row r="150" spans="1:7" ht="24" customHeight="1" x14ac:dyDescent="0.2">
      <c r="A150" s="64"/>
      <c r="B150" s="1013" t="s">
        <v>3573</v>
      </c>
      <c r="C150" s="1014" t="s">
        <v>3574</v>
      </c>
      <c r="D150" s="809" t="s">
        <v>245</v>
      </c>
      <c r="E150" s="571"/>
      <c r="F150" s="572" t="s">
        <v>169</v>
      </c>
      <c r="G150" s="514"/>
    </row>
    <row r="151" spans="1:7" ht="24" customHeight="1" x14ac:dyDescent="0.2">
      <c r="A151" s="64"/>
      <c r="B151" s="1013" t="s">
        <v>3575</v>
      </c>
      <c r="C151" s="1014" t="s">
        <v>3576</v>
      </c>
      <c r="D151" s="809" t="s">
        <v>248</v>
      </c>
      <c r="E151" s="571"/>
      <c r="F151" s="572" t="s">
        <v>169</v>
      </c>
      <c r="G151" s="514"/>
    </row>
    <row r="152" spans="1:7" ht="24" customHeight="1" x14ac:dyDescent="0.2">
      <c r="A152" s="64"/>
      <c r="B152" s="1013" t="s">
        <v>3577</v>
      </c>
      <c r="C152" s="1014" t="s">
        <v>3578</v>
      </c>
      <c r="D152" s="809" t="s">
        <v>251</v>
      </c>
      <c r="E152" s="571"/>
      <c r="F152" s="572" t="s">
        <v>169</v>
      </c>
      <c r="G152" s="514"/>
    </row>
    <row r="153" spans="1:7" ht="24" customHeight="1" x14ac:dyDescent="0.2">
      <c r="A153" s="64"/>
      <c r="B153" s="1013" t="s">
        <v>3579</v>
      </c>
      <c r="C153" s="1014" t="s">
        <v>3580</v>
      </c>
      <c r="D153" s="809" t="s">
        <v>254</v>
      </c>
      <c r="E153" s="571"/>
      <c r="F153" s="572" t="s">
        <v>169</v>
      </c>
      <c r="G153" s="514"/>
    </row>
    <row r="154" spans="1:7" ht="24" customHeight="1" x14ac:dyDescent="0.2">
      <c r="A154" s="64"/>
      <c r="B154" s="1013" t="s">
        <v>3581</v>
      </c>
      <c r="C154" s="1014" t="s">
        <v>3582</v>
      </c>
      <c r="D154" s="809" t="s">
        <v>257</v>
      </c>
      <c r="E154" s="571"/>
      <c r="F154" s="572" t="s">
        <v>169</v>
      </c>
      <c r="G154" s="514"/>
    </row>
    <row r="155" spans="1:7" ht="15.75" customHeight="1" x14ac:dyDescent="0.2">
      <c r="A155" s="64"/>
      <c r="B155" s="1413" t="s">
        <v>147</v>
      </c>
      <c r="C155" s="1414"/>
      <c r="D155" s="1414"/>
      <c r="E155" s="1414"/>
      <c r="F155" s="1414"/>
      <c r="G155" s="1415"/>
    </row>
    <row r="156" spans="1:7" ht="24" customHeight="1" x14ac:dyDescent="0.2">
      <c r="A156" s="64"/>
      <c r="B156" s="1013" t="s">
        <v>3583</v>
      </c>
      <c r="C156" s="1014" t="s">
        <v>3584</v>
      </c>
      <c r="D156" s="809" t="s">
        <v>260</v>
      </c>
      <c r="E156" s="571"/>
      <c r="F156" s="572" t="s">
        <v>169</v>
      </c>
      <c r="G156" s="514"/>
    </row>
    <row r="157" spans="1:7" ht="24" customHeight="1" x14ac:dyDescent="0.2">
      <c r="A157" s="64"/>
      <c r="B157" s="1013" t="s">
        <v>3585</v>
      </c>
      <c r="C157" s="1014" t="s">
        <v>3586</v>
      </c>
      <c r="D157" s="809" t="s">
        <v>263</v>
      </c>
      <c r="E157" s="571"/>
      <c r="F157" s="572" t="s">
        <v>169</v>
      </c>
      <c r="G157" s="514"/>
    </row>
    <row r="158" spans="1:7" ht="24" customHeight="1" x14ac:dyDescent="0.2">
      <c r="A158" s="64"/>
      <c r="B158" s="1013" t="s">
        <v>3587</v>
      </c>
      <c r="C158" s="1014" t="s">
        <v>3588</v>
      </c>
      <c r="D158" s="809" t="s">
        <v>266</v>
      </c>
      <c r="E158" s="571"/>
      <c r="F158" s="572" t="s">
        <v>169</v>
      </c>
      <c r="G158" s="514"/>
    </row>
    <row r="159" spans="1:7" ht="24" customHeight="1" x14ac:dyDescent="0.2">
      <c r="A159" s="64"/>
      <c r="B159" s="1013" t="s">
        <v>3589</v>
      </c>
      <c r="C159" s="1014" t="s">
        <v>3590</v>
      </c>
      <c r="D159" s="809" t="s">
        <v>269</v>
      </c>
      <c r="E159" s="571"/>
      <c r="F159" s="572" t="s">
        <v>169</v>
      </c>
      <c r="G159" s="514"/>
    </row>
    <row r="160" spans="1:7" ht="24" customHeight="1" x14ac:dyDescent="0.2">
      <c r="A160" s="64"/>
      <c r="B160" s="1013" t="s">
        <v>3591</v>
      </c>
      <c r="C160" s="1014" t="s">
        <v>3592</v>
      </c>
      <c r="D160" s="809" t="s">
        <v>272</v>
      </c>
      <c r="E160" s="571"/>
      <c r="F160" s="572" t="s">
        <v>169</v>
      </c>
      <c r="G160" s="514"/>
    </row>
    <row r="161" spans="1:7" ht="24" customHeight="1" x14ac:dyDescent="0.2">
      <c r="A161" s="64"/>
      <c r="B161" s="1013" t="s">
        <v>3593</v>
      </c>
      <c r="C161" s="1014" t="s">
        <v>3594</v>
      </c>
      <c r="D161" s="809" t="s">
        <v>275</v>
      </c>
      <c r="E161" s="571"/>
      <c r="F161" s="572" t="s">
        <v>169</v>
      </c>
      <c r="G161" s="514"/>
    </row>
    <row r="162" spans="1:7" ht="16" customHeight="1" x14ac:dyDescent="0.2">
      <c r="A162" s="64"/>
      <c r="B162" s="1082" t="s">
        <v>154</v>
      </c>
      <c r="C162" s="1083"/>
      <c r="D162" s="1084" t="s">
        <v>238</v>
      </c>
      <c r="E162" s="1018"/>
      <c r="F162" s="1019" t="s">
        <v>156</v>
      </c>
      <c r="G162" s="1030"/>
    </row>
    <row r="163" spans="1:7" ht="16" customHeight="1" x14ac:dyDescent="0.2">
      <c r="A163" s="64"/>
      <c r="B163" s="1077" t="s">
        <v>165</v>
      </c>
      <c r="C163" s="1014"/>
      <c r="D163" s="1013" t="s">
        <v>166</v>
      </c>
      <c r="E163" s="1020"/>
      <c r="F163" s="572">
        <v>17</v>
      </c>
      <c r="G163" s="935"/>
    </row>
    <row r="164" spans="1:7" ht="16" customHeight="1" x14ac:dyDescent="0.2">
      <c r="A164" s="64"/>
      <c r="B164" s="1077" t="s">
        <v>1353</v>
      </c>
      <c r="C164" s="1014"/>
      <c r="D164" s="1013" t="s">
        <v>3329</v>
      </c>
      <c r="E164" s="1020"/>
      <c r="F164" s="572">
        <v>50</v>
      </c>
      <c r="G164" s="935"/>
    </row>
    <row r="165" spans="1:7" x14ac:dyDescent="0.2">
      <c r="A165" s="64"/>
      <c r="B165" s="1013" t="s">
        <v>167</v>
      </c>
      <c r="C165" s="1014"/>
      <c r="D165" s="809" t="s">
        <v>168</v>
      </c>
      <c r="E165" s="1020"/>
      <c r="F165" s="572" t="s">
        <v>169</v>
      </c>
      <c r="G165" s="514"/>
    </row>
    <row r="166" spans="1:7" ht="16" customHeight="1" x14ac:dyDescent="0.2">
      <c r="A166" s="64"/>
      <c r="B166" s="1077" t="s">
        <v>172</v>
      </c>
      <c r="C166" s="1014"/>
      <c r="D166" s="809" t="s">
        <v>173</v>
      </c>
      <c r="E166" s="1020"/>
      <c r="F166" s="572">
        <v>22</v>
      </c>
      <c r="G166" s="935"/>
    </row>
    <row r="167" spans="1:7" ht="16" customHeight="1" x14ac:dyDescent="0.2">
      <c r="A167" s="64"/>
      <c r="B167" s="1013" t="s">
        <v>3595</v>
      </c>
      <c r="C167" s="1014"/>
      <c r="D167" s="809" t="s">
        <v>1565</v>
      </c>
      <c r="E167" s="1020"/>
      <c r="F167" s="572">
        <v>18</v>
      </c>
      <c r="G167" s="514"/>
    </row>
    <row r="168" spans="1:7" ht="24" customHeight="1" x14ac:dyDescent="0.2">
      <c r="A168" s="64"/>
      <c r="B168" s="1013" t="s">
        <v>3596</v>
      </c>
      <c r="C168" s="1014"/>
      <c r="D168" s="809" t="s">
        <v>182</v>
      </c>
      <c r="E168" s="1020"/>
      <c r="F168" s="572">
        <v>45</v>
      </c>
      <c r="G168" s="514"/>
    </row>
    <row r="169" spans="1:7" ht="16" customHeight="1" x14ac:dyDescent="0.2">
      <c r="A169" s="64"/>
      <c r="B169" s="1013" t="s">
        <v>3597</v>
      </c>
      <c r="C169" s="1014"/>
      <c r="D169" s="809" t="s">
        <v>1566</v>
      </c>
      <c r="E169" s="1020"/>
      <c r="F169" s="572">
        <v>18</v>
      </c>
      <c r="G169" s="514"/>
    </row>
    <row r="170" spans="1:7" ht="16" customHeight="1" x14ac:dyDescent="0.2">
      <c r="A170" s="92"/>
      <c r="B170" s="1085" t="s">
        <v>176</v>
      </c>
      <c r="C170" s="1086"/>
      <c r="D170" s="1087" t="s">
        <v>177</v>
      </c>
      <c r="E170" s="1088"/>
      <c r="F170" s="1007">
        <v>18</v>
      </c>
      <c r="G170" s="1089"/>
    </row>
    <row r="171" spans="1:7" s="43" customFormat="1" ht="15.75" customHeight="1" x14ac:dyDescent="0.2">
      <c r="A171" s="71"/>
      <c r="B171" s="1098" t="s">
        <v>178</v>
      </c>
      <c r="C171" s="1099" t="s">
        <v>138</v>
      </c>
      <c r="D171" s="1100" t="s">
        <v>155</v>
      </c>
      <c r="E171" s="534">
        <v>0.15</v>
      </c>
      <c r="F171" s="534">
        <v>0.1</v>
      </c>
      <c r="G171" s="534">
        <v>0.05</v>
      </c>
    </row>
    <row r="172" spans="1:7" s="43" customFormat="1" x14ac:dyDescent="0.2">
      <c r="A172" s="1097" t="s">
        <v>135</v>
      </c>
      <c r="B172" s="312" t="s">
        <v>179</v>
      </c>
      <c r="C172" s="1101">
        <v>600100189</v>
      </c>
      <c r="D172" s="309" t="s">
        <v>180</v>
      </c>
      <c r="E172" s="303">
        <v>22.200000000000003</v>
      </c>
      <c r="F172" s="303">
        <v>20</v>
      </c>
      <c r="G172" s="303">
        <v>18</v>
      </c>
    </row>
    <row r="173" spans="1:7" s="43" customFormat="1" ht="24" x14ac:dyDescent="0.2">
      <c r="A173" s="1097" t="s">
        <v>135</v>
      </c>
      <c r="B173" s="312" t="s">
        <v>181</v>
      </c>
      <c r="C173" s="1101"/>
      <c r="D173" s="309" t="s">
        <v>182</v>
      </c>
      <c r="E173" s="303">
        <v>55.6</v>
      </c>
      <c r="F173" s="303">
        <v>50</v>
      </c>
      <c r="G173" s="303">
        <v>45</v>
      </c>
    </row>
    <row r="174" spans="1:7" s="43" customFormat="1" x14ac:dyDescent="0.2">
      <c r="A174" s="1097" t="s">
        <v>135</v>
      </c>
      <c r="B174" s="312" t="s">
        <v>183</v>
      </c>
      <c r="C174" s="1101">
        <v>600100176</v>
      </c>
      <c r="D174" s="309" t="s">
        <v>184</v>
      </c>
      <c r="E174" s="303">
        <v>22.200000000000003</v>
      </c>
      <c r="F174" s="303">
        <v>20</v>
      </c>
      <c r="G174" s="303">
        <v>18</v>
      </c>
    </row>
    <row r="175" spans="1:7" ht="16" customHeight="1" x14ac:dyDescent="0.2">
      <c r="A175" s="44"/>
      <c r="B175" s="1072" t="s">
        <v>3598</v>
      </c>
      <c r="C175" s="1073"/>
      <c r="D175" s="1074"/>
      <c r="E175" s="1078"/>
      <c r="F175" s="1079"/>
      <c r="G175" s="1079"/>
    </row>
    <row r="176" spans="1:7" ht="21" customHeight="1" x14ac:dyDescent="0.2">
      <c r="A176" s="462" t="s">
        <v>188</v>
      </c>
      <c r="B176" s="1076"/>
      <c r="C176" s="1076"/>
      <c r="D176" s="1076"/>
      <c r="E176" s="1061" t="s">
        <v>135</v>
      </c>
      <c r="F176" s="1061" t="s">
        <v>135</v>
      </c>
      <c r="G176" s="1061" t="s">
        <v>135</v>
      </c>
    </row>
    <row r="177" spans="1:7" s="43" customFormat="1" x14ac:dyDescent="0.2">
      <c r="A177" s="255" t="s">
        <v>300</v>
      </c>
      <c r="B177" s="240" t="s">
        <v>137</v>
      </c>
      <c r="C177" s="240" t="s">
        <v>138</v>
      </c>
      <c r="D177" s="624" t="s">
        <v>155</v>
      </c>
      <c r="E177" s="241">
        <v>0.15</v>
      </c>
      <c r="F177" s="241">
        <v>0.1</v>
      </c>
      <c r="G177" s="241">
        <v>0.05</v>
      </c>
    </row>
    <row r="178" spans="1:7" s="43" customFormat="1" ht="36" x14ac:dyDescent="0.2">
      <c r="A178" s="242"/>
      <c r="B178" s="686" t="str">
        <f t="shared" ref="B178:D179" si="1">B34</f>
        <v>WG 3DX16.5LX14W WHT</v>
      </c>
      <c r="C178" s="687" t="str">
        <f t="shared" si="1"/>
        <v>300400012-001</v>
      </c>
      <c r="D178" s="688" t="str">
        <f t="shared" si="1"/>
        <v>wireguard, 3"D X 16.5"L X 14"W, white (FRMC wall, STX wall, QR wall, CRVC recessed wall, LC1 wall, NYCSTX wall, NYCEST wall, PXA wall, PX wall, ATXRE wall)</v>
      </c>
      <c r="E178" s="689">
        <v>56.800000000000004</v>
      </c>
      <c r="F178" s="689">
        <v>51.1</v>
      </c>
      <c r="G178" s="689">
        <f>G34</f>
        <v>46</v>
      </c>
    </row>
    <row r="179" spans="1:7" s="43" customFormat="1" ht="36" x14ac:dyDescent="0.2">
      <c r="A179" s="242"/>
      <c r="B179" s="686" t="str">
        <f t="shared" si="1"/>
        <v>WG 14.5DX12.5LX6.5W WHT</v>
      </c>
      <c r="C179" s="687" t="str">
        <f t="shared" si="1"/>
        <v>300400015-001</v>
      </c>
      <c r="D179" s="688" t="str">
        <f t="shared" si="1"/>
        <v>wireguard, 14.5"D X 12.5"L X 6.5"W, white (STX ceiling, WLX ceiling, WLX end mount, VE end mount, STX end mount, FMPL ceiling/ end, PXA ceiling, EPX end)</v>
      </c>
      <c r="E179" s="689">
        <v>79</v>
      </c>
      <c r="F179" s="689">
        <v>71.100000000000009</v>
      </c>
      <c r="G179" s="689">
        <f>G35</f>
        <v>64</v>
      </c>
    </row>
    <row r="180" spans="1:7" s="43" customFormat="1" ht="24" x14ac:dyDescent="0.2">
      <c r="A180" s="242"/>
      <c r="B180" s="686" t="str">
        <f>B126</f>
        <v>WG 4.5DX19.5LX13W WHT</v>
      </c>
      <c r="C180" s="687" t="str">
        <f>C126</f>
        <v>300400025-001</v>
      </c>
      <c r="D180" s="688" t="str">
        <f>D126</f>
        <v>wireguard, 4.5"D X 19.5"L X 13"W, white (ATX wall, ATXSWCT wall, STXSWCT wall, CRVC surface wall)</v>
      </c>
      <c r="E180" s="689">
        <v>55.6</v>
      </c>
      <c r="F180" s="689">
        <v>50</v>
      </c>
      <c r="G180" s="689">
        <f>G126</f>
        <v>45</v>
      </c>
    </row>
    <row r="181" spans="1:7" s="43" customFormat="1" x14ac:dyDescent="0.2">
      <c r="A181" s="647" t="s">
        <v>188</v>
      </c>
      <c r="B181" s="648"/>
      <c r="C181" s="649"/>
      <c r="D181" s="649"/>
      <c r="E181" s="649"/>
      <c r="F181" s="649"/>
      <c r="G181" s="649"/>
    </row>
    <row r="182" spans="1:7" s="43" customFormat="1" x14ac:dyDescent="0.2">
      <c r="A182" s="647"/>
      <c r="B182" s="648"/>
      <c r="C182" s="649"/>
      <c r="D182" s="649"/>
      <c r="E182" s="649"/>
      <c r="F182" s="649"/>
      <c r="G182" s="649"/>
    </row>
    <row r="183" spans="1:7" s="43" customFormat="1" ht="16" customHeight="1" x14ac:dyDescent="0.2">
      <c r="A183" s="67" t="s">
        <v>276</v>
      </c>
      <c r="B183" s="1090"/>
      <c r="C183" s="1090"/>
      <c r="D183" s="1090"/>
      <c r="E183" s="1090"/>
      <c r="F183" s="1090"/>
      <c r="G183" s="1090"/>
    </row>
    <row r="184" spans="1:7" ht="16" customHeight="1" x14ac:dyDescent="0.2">
      <c r="A184" s="15"/>
      <c r="B184" s="1091"/>
      <c r="C184" s="1091"/>
      <c r="D184" s="1091"/>
      <c r="E184" s="1091"/>
      <c r="F184" s="1091"/>
      <c r="G184" s="1091"/>
    </row>
    <row r="185" spans="1:7" ht="16" customHeight="1" x14ac:dyDescent="0.2">
      <c r="A185" s="15"/>
      <c r="B185" s="1091"/>
      <c r="C185" s="1091"/>
      <c r="D185" s="1091"/>
      <c r="E185" s="1091"/>
      <c r="F185" s="1091"/>
      <c r="G185" s="1091"/>
    </row>
    <row r="186" spans="1:7" x14ac:dyDescent="0.2">
      <c r="B186" s="1093"/>
    </row>
  </sheetData>
  <sortState xmlns:xlrd2="http://schemas.microsoft.com/office/spreadsheetml/2017/richdata2" ref="B112:G119">
    <sortCondition ref="B112:B119"/>
  </sortState>
  <mergeCells count="4">
    <mergeCell ref="B148:G148"/>
    <mergeCell ref="B155:G155"/>
    <mergeCell ref="B102:G102"/>
    <mergeCell ref="B109:G109"/>
  </mergeCells>
  <hyperlinks>
    <hyperlink ref="A183" location="Index!A1" display="Return to Index" xr:uid="{12D8F57E-9967-5043-8FCD-A15FCABCF5D0}"/>
    <hyperlink ref="A100:G100" r:id="rId1" display="Link to Beghelli Web Page" xr:uid="{BC3CBFE3-9406-4647-8811-51AE6B7F5C0E}"/>
    <hyperlink ref="A128:G128" r:id="rId2" display="Link to Beghelli Web Page" xr:uid="{D20E50E5-33D7-0B4C-8AE5-56FD1461B43A}"/>
    <hyperlink ref="A146:G146" r:id="rId3" display="Link to Beghelli Web Page" xr:uid="{EE74074F-9CBE-8842-8710-17F309D0AD5C}"/>
    <hyperlink ref="A176" r:id="rId4" xr:uid="{F660B7CD-DD99-784B-8DE1-789C009715E5}"/>
    <hyperlink ref="A36" r:id="rId5" xr:uid="{832DFFD3-D74D-FA4C-B2F0-B59443A3A820}"/>
    <hyperlink ref="A181" r:id="rId6" display="https://beghelliusa.com/products/wg-series-wireguards/" xr:uid="{D6B3EE28-CA73-D645-8027-7A50A04092D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8F1D-4990-F342-B85C-D086D22174FC}">
  <dimension ref="A1:G36"/>
  <sheetViews>
    <sheetView topLeftCell="A14" zoomScale="186" workbookViewId="0">
      <selection activeCell="B38" sqref="B38"/>
    </sheetView>
  </sheetViews>
  <sheetFormatPr baseColWidth="10" defaultColWidth="11" defaultRowHeight="15.75" customHeight="1" x14ac:dyDescent="0.2"/>
  <cols>
    <col min="1" max="1" width="8.5" customWidth="1"/>
    <col min="2" max="2" width="18.83203125" customWidth="1"/>
    <col min="4" max="4" width="47.6640625" customWidth="1"/>
  </cols>
  <sheetData>
    <row r="1" spans="1:7" s="184" customFormat="1" ht="32" customHeight="1" x14ac:dyDescent="0.3">
      <c r="A1" s="1416" t="s">
        <v>3599</v>
      </c>
      <c r="B1" s="1417"/>
      <c r="C1" s="1417"/>
      <c r="D1" s="1417"/>
      <c r="E1" s="1417"/>
      <c r="F1" s="1417"/>
      <c r="G1" s="1418"/>
    </row>
    <row r="2" spans="1:7" ht="17" x14ac:dyDescent="0.2">
      <c r="A2" s="239" t="s">
        <v>3600</v>
      </c>
      <c r="B2" s="240" t="s">
        <v>137</v>
      </c>
      <c r="C2" s="240" t="s">
        <v>138</v>
      </c>
      <c r="D2" s="624" t="s">
        <v>3601</v>
      </c>
      <c r="E2" s="241">
        <v>0.15</v>
      </c>
      <c r="F2" s="241">
        <v>0.1</v>
      </c>
      <c r="G2" s="241">
        <v>0.05</v>
      </c>
    </row>
    <row r="3" spans="1:7" ht="16" x14ac:dyDescent="0.2">
      <c r="A3" s="242"/>
      <c r="B3" s="243" t="s">
        <v>3602</v>
      </c>
      <c r="C3" s="244">
        <v>101000028</v>
      </c>
      <c r="D3" s="245" t="s">
        <v>3603</v>
      </c>
      <c r="E3" s="25">
        <f t="shared" ref="E3:F5" si="0">MROUND(F3/0.9,0.1)</f>
        <v>146.9</v>
      </c>
      <c r="F3" s="25">
        <f t="shared" si="0"/>
        <v>132.20000000000002</v>
      </c>
      <c r="G3" s="246">
        <v>119</v>
      </c>
    </row>
    <row r="4" spans="1:7" ht="16" x14ac:dyDescent="0.2">
      <c r="A4" s="242"/>
      <c r="B4" s="243" t="s">
        <v>3604</v>
      </c>
      <c r="C4" s="244">
        <v>101000107</v>
      </c>
      <c r="D4" s="245" t="s">
        <v>3605</v>
      </c>
      <c r="E4" s="25">
        <f t="shared" si="0"/>
        <v>206.8</v>
      </c>
      <c r="F4" s="25">
        <f t="shared" si="0"/>
        <v>186.10000000000002</v>
      </c>
      <c r="G4" s="246">
        <v>167.5</v>
      </c>
    </row>
    <row r="5" spans="1:7" ht="16" x14ac:dyDescent="0.2">
      <c r="A5" s="242"/>
      <c r="B5" s="243" t="s">
        <v>3606</v>
      </c>
      <c r="C5" s="244">
        <v>101000108</v>
      </c>
      <c r="D5" s="245" t="s">
        <v>3607</v>
      </c>
      <c r="E5" s="25">
        <f t="shared" si="0"/>
        <v>219.10000000000002</v>
      </c>
      <c r="F5" s="25">
        <f t="shared" si="0"/>
        <v>197.20000000000002</v>
      </c>
      <c r="G5" s="246">
        <v>177.5</v>
      </c>
    </row>
    <row r="6" spans="1:7" ht="16" x14ac:dyDescent="0.2">
      <c r="A6" s="242" t="s">
        <v>3608</v>
      </c>
      <c r="B6" s="247" t="s">
        <v>154</v>
      </c>
      <c r="C6" s="248"/>
      <c r="D6" s="625" t="s">
        <v>155</v>
      </c>
      <c r="E6" s="249"/>
      <c r="F6" s="250" t="s">
        <v>156</v>
      </c>
      <c r="G6" s="251"/>
    </row>
    <row r="7" spans="1:7" ht="16" x14ac:dyDescent="0.2">
      <c r="A7" s="242"/>
      <c r="B7" s="243" t="s">
        <v>161</v>
      </c>
      <c r="C7" s="244"/>
      <c r="D7" s="245" t="s">
        <v>202</v>
      </c>
      <c r="E7" s="252"/>
      <c r="F7" s="1112">
        <v>22</v>
      </c>
      <c r="G7" s="246"/>
    </row>
    <row r="8" spans="1:7" ht="16" x14ac:dyDescent="0.2">
      <c r="A8" s="242"/>
      <c r="B8" s="1106" t="s">
        <v>165</v>
      </c>
      <c r="C8" s="244"/>
      <c r="D8" s="245" t="s">
        <v>166</v>
      </c>
      <c r="E8" s="252"/>
      <c r="F8" s="1112">
        <v>17</v>
      </c>
      <c r="G8" s="246"/>
    </row>
    <row r="9" spans="1:7" ht="16" x14ac:dyDescent="0.2">
      <c r="A9" s="242"/>
      <c r="B9" s="243" t="s">
        <v>3609</v>
      </c>
      <c r="C9" s="244">
        <v>600000009</v>
      </c>
      <c r="D9" s="245" t="s">
        <v>3610</v>
      </c>
      <c r="E9" s="252"/>
      <c r="F9" s="253">
        <v>45</v>
      </c>
      <c r="G9" s="246"/>
    </row>
    <row r="10" spans="1:7" ht="16" x14ac:dyDescent="0.2">
      <c r="A10" s="242"/>
      <c r="B10" s="243" t="s">
        <v>2578</v>
      </c>
      <c r="C10" s="244">
        <v>600000007</v>
      </c>
      <c r="D10" s="245" t="s">
        <v>3611</v>
      </c>
      <c r="E10" s="252"/>
      <c r="F10" s="253">
        <v>28.5</v>
      </c>
      <c r="G10" s="246"/>
    </row>
    <row r="11" spans="1:7" ht="21" customHeight="1" x14ac:dyDescent="0.2">
      <c r="A11" s="1419" t="s">
        <v>188</v>
      </c>
      <c r="B11" s="1313"/>
      <c r="C11" s="1313"/>
      <c r="D11" s="1313"/>
      <c r="E11" s="1313"/>
      <c r="F11" s="1313"/>
      <c r="G11" s="1284"/>
    </row>
    <row r="12" spans="1:7" ht="17" x14ac:dyDescent="0.2">
      <c r="A12" s="239" t="s">
        <v>3612</v>
      </c>
      <c r="B12" s="240" t="s">
        <v>137</v>
      </c>
      <c r="C12" s="240" t="s">
        <v>138</v>
      </c>
      <c r="D12" s="624" t="s">
        <v>3601</v>
      </c>
      <c r="E12" s="241">
        <v>0.15</v>
      </c>
      <c r="F12" s="241">
        <v>0.1</v>
      </c>
      <c r="G12" s="241">
        <v>0.05</v>
      </c>
    </row>
    <row r="13" spans="1:7" ht="16" x14ac:dyDescent="0.2">
      <c r="A13" s="242"/>
      <c r="B13" s="254" t="s">
        <v>3613</v>
      </c>
      <c r="C13" s="244">
        <v>101000105</v>
      </c>
      <c r="D13" s="245" t="s">
        <v>3614</v>
      </c>
      <c r="E13" s="25">
        <f t="shared" ref="E13:F14" si="1">MROUND(F13/0.9,0.1)</f>
        <v>179</v>
      </c>
      <c r="F13" s="25">
        <f t="shared" si="1"/>
        <v>161.10000000000002</v>
      </c>
      <c r="G13" s="246">
        <v>145</v>
      </c>
    </row>
    <row r="14" spans="1:7" ht="16" x14ac:dyDescent="0.2">
      <c r="A14" s="242"/>
      <c r="B14" s="254" t="s">
        <v>3615</v>
      </c>
      <c r="C14" s="244">
        <v>101000106</v>
      </c>
      <c r="D14" s="245" t="s">
        <v>3616</v>
      </c>
      <c r="E14" s="25">
        <f t="shared" si="1"/>
        <v>200.70000000000002</v>
      </c>
      <c r="F14" s="25">
        <f t="shared" si="1"/>
        <v>180.60000000000002</v>
      </c>
      <c r="G14" s="246">
        <v>162.5</v>
      </c>
    </row>
    <row r="15" spans="1:7" ht="16" x14ac:dyDescent="0.2">
      <c r="A15" s="242"/>
      <c r="B15" s="247" t="s">
        <v>154</v>
      </c>
      <c r="C15" s="248"/>
      <c r="D15" s="625" t="s">
        <v>155</v>
      </c>
      <c r="E15" s="249"/>
      <c r="F15" s="1113" t="s">
        <v>156</v>
      </c>
      <c r="G15" s="251"/>
    </row>
    <row r="16" spans="1:7" ht="16" x14ac:dyDescent="0.2">
      <c r="A16" s="242"/>
      <c r="B16" s="243" t="s">
        <v>161</v>
      </c>
      <c r="C16" s="244"/>
      <c r="D16" s="245" t="s">
        <v>202</v>
      </c>
      <c r="E16" s="252"/>
      <c r="F16" s="1112">
        <v>22</v>
      </c>
      <c r="G16" s="246"/>
    </row>
    <row r="17" spans="1:7" ht="16" x14ac:dyDescent="0.2">
      <c r="A17" s="242"/>
      <c r="B17" s="243" t="s">
        <v>498</v>
      </c>
      <c r="C17" s="244"/>
      <c r="D17" s="245" t="s">
        <v>166</v>
      </c>
      <c r="E17" s="252"/>
      <c r="F17" s="1112">
        <v>17</v>
      </c>
      <c r="G17" s="246"/>
    </row>
    <row r="18" spans="1:7" ht="16" x14ac:dyDescent="0.2">
      <c r="A18" s="242"/>
      <c r="B18" s="243" t="s">
        <v>3609</v>
      </c>
      <c r="C18" s="244">
        <v>600000009</v>
      </c>
      <c r="D18" s="245" t="s">
        <v>3610</v>
      </c>
      <c r="E18" s="252"/>
      <c r="F18" s="1112">
        <v>45</v>
      </c>
      <c r="G18" s="246"/>
    </row>
    <row r="19" spans="1:7" ht="16" x14ac:dyDescent="0.2">
      <c r="A19" s="242"/>
      <c r="B19" s="243" t="s">
        <v>2578</v>
      </c>
      <c r="C19" s="244">
        <v>600000007</v>
      </c>
      <c r="D19" s="245" t="s">
        <v>3611</v>
      </c>
      <c r="E19" s="252"/>
      <c r="F19" s="1112">
        <v>28.5</v>
      </c>
      <c r="G19" s="246"/>
    </row>
    <row r="20" spans="1:7" ht="21" customHeight="1" x14ac:dyDescent="0.2">
      <c r="A20" s="1419" t="s">
        <v>188</v>
      </c>
      <c r="B20" s="1313"/>
      <c r="C20" s="1313"/>
      <c r="D20" s="1313"/>
      <c r="E20" s="1313"/>
      <c r="F20" s="1313"/>
      <c r="G20" s="1284"/>
    </row>
    <row r="21" spans="1:7" ht="17" x14ac:dyDescent="0.2">
      <c r="A21" s="255" t="s">
        <v>3617</v>
      </c>
      <c r="B21" s="240" t="s">
        <v>137</v>
      </c>
      <c r="C21" s="240" t="s">
        <v>138</v>
      </c>
      <c r="D21" s="624" t="s">
        <v>3618</v>
      </c>
      <c r="E21" s="241">
        <v>0.15</v>
      </c>
      <c r="F21" s="241">
        <v>0.1</v>
      </c>
      <c r="G21" s="241">
        <v>0.05</v>
      </c>
    </row>
    <row r="22" spans="1:7" ht="16" x14ac:dyDescent="0.2">
      <c r="A22" s="242"/>
      <c r="B22" s="1107" t="s">
        <v>3619</v>
      </c>
      <c r="C22" s="244">
        <v>101100519</v>
      </c>
      <c r="D22" s="1108" t="s">
        <v>3620</v>
      </c>
      <c r="E22" s="25">
        <f t="shared" ref="E22:F24" si="2">MROUND(F22/0.9,0.1)</f>
        <v>132.1</v>
      </c>
      <c r="F22" s="25">
        <f t="shared" si="2"/>
        <v>118.9</v>
      </c>
      <c r="G22" s="246">
        <v>107</v>
      </c>
    </row>
    <row r="23" spans="1:7" ht="16" x14ac:dyDescent="0.2">
      <c r="A23" s="242"/>
      <c r="B23" s="254" t="s">
        <v>3621</v>
      </c>
      <c r="C23" s="244">
        <v>101100527</v>
      </c>
      <c r="D23" s="245" t="s">
        <v>3622</v>
      </c>
      <c r="E23" s="25">
        <f t="shared" si="2"/>
        <v>233.3</v>
      </c>
      <c r="F23" s="25">
        <f t="shared" si="2"/>
        <v>210</v>
      </c>
      <c r="G23" s="246">
        <v>189</v>
      </c>
    </row>
    <row r="24" spans="1:7" ht="16" x14ac:dyDescent="0.2">
      <c r="A24" s="242"/>
      <c r="B24" s="254" t="s">
        <v>3623</v>
      </c>
      <c r="C24" s="244">
        <v>101100528</v>
      </c>
      <c r="D24" s="245" t="s">
        <v>3624</v>
      </c>
      <c r="E24" s="25">
        <f t="shared" si="2"/>
        <v>251.9</v>
      </c>
      <c r="F24" s="25">
        <f t="shared" si="2"/>
        <v>226.70000000000002</v>
      </c>
      <c r="G24" s="246">
        <v>204</v>
      </c>
    </row>
    <row r="25" spans="1:7" ht="16" x14ac:dyDescent="0.2">
      <c r="A25" s="242"/>
      <c r="B25" s="247" t="s">
        <v>154</v>
      </c>
      <c r="C25" s="248"/>
      <c r="D25" s="625" t="s">
        <v>155</v>
      </c>
      <c r="E25" s="249"/>
      <c r="F25" s="250" t="s">
        <v>156</v>
      </c>
      <c r="G25" s="251"/>
    </row>
    <row r="26" spans="1:7" ht="16" x14ac:dyDescent="0.2">
      <c r="A26" s="242"/>
      <c r="B26" s="243" t="s">
        <v>161</v>
      </c>
      <c r="C26" s="244"/>
      <c r="D26" s="245" t="s">
        <v>202</v>
      </c>
      <c r="E26" s="252"/>
      <c r="F26" s="1112">
        <v>22</v>
      </c>
      <c r="G26" s="246"/>
    </row>
    <row r="27" spans="1:7" ht="16" x14ac:dyDescent="0.2">
      <c r="A27" s="242"/>
      <c r="B27" s="243" t="s">
        <v>498</v>
      </c>
      <c r="C27" s="244"/>
      <c r="D27" s="245" t="s">
        <v>166</v>
      </c>
      <c r="E27" s="252"/>
      <c r="F27" s="1112">
        <v>17</v>
      </c>
      <c r="G27" s="246"/>
    </row>
    <row r="28" spans="1:7" ht="16" x14ac:dyDescent="0.2">
      <c r="A28" s="242"/>
      <c r="B28" s="243" t="s">
        <v>3609</v>
      </c>
      <c r="C28" s="244">
        <v>600000009</v>
      </c>
      <c r="D28" s="245" t="s">
        <v>3610</v>
      </c>
      <c r="E28" s="252"/>
      <c r="F28" s="1112">
        <v>45</v>
      </c>
      <c r="G28" s="246"/>
    </row>
    <row r="29" spans="1:7" ht="16" customHeight="1" x14ac:dyDescent="0.2">
      <c r="A29" s="242"/>
      <c r="B29" s="243" t="s">
        <v>2578</v>
      </c>
      <c r="C29" s="244">
        <v>600000007</v>
      </c>
      <c r="D29" s="245" t="s">
        <v>3611</v>
      </c>
      <c r="E29" s="252"/>
      <c r="F29" s="1112">
        <v>28.5</v>
      </c>
      <c r="G29" s="246"/>
    </row>
    <row r="30" spans="1:7" ht="21" customHeight="1" x14ac:dyDescent="0.2">
      <c r="A30" s="1397" t="s">
        <v>188</v>
      </c>
      <c r="B30" s="1397"/>
      <c r="C30" s="1397"/>
      <c r="D30" s="1397"/>
      <c r="E30" s="1397"/>
      <c r="F30" s="1397"/>
      <c r="G30" s="1397"/>
    </row>
    <row r="31" spans="1:7" ht="28" x14ac:dyDescent="0.2">
      <c r="A31" s="255" t="s">
        <v>300</v>
      </c>
      <c r="B31" s="240" t="s">
        <v>137</v>
      </c>
      <c r="C31" s="240" t="s">
        <v>138</v>
      </c>
      <c r="D31" s="624" t="s">
        <v>155</v>
      </c>
      <c r="E31" s="241">
        <v>0.15</v>
      </c>
      <c r="F31" s="241">
        <v>0.1</v>
      </c>
      <c r="G31" s="241">
        <v>0.05</v>
      </c>
    </row>
    <row r="32" spans="1:7" ht="21" customHeight="1" x14ac:dyDescent="0.2">
      <c r="A32" s="242"/>
      <c r="B32" s="1109" t="str">
        <f>[1]Accessories!B294</f>
        <v>WG 4.5DX17.5LX7W WHT</v>
      </c>
      <c r="C32" s="1110" t="str">
        <f>[1]Accessories!C294</f>
        <v>300400008-001</v>
      </c>
      <c r="D32" s="1111" t="str">
        <f>[1]Accessories!D294</f>
        <v>wireguard, 4.5"D X 17.5"L X 7"W, white (TEMPESTA, BBX surface, EPE wall)</v>
      </c>
      <c r="E32" s="25">
        <f>[1]Accessories!E294</f>
        <v>35.800000000000004</v>
      </c>
      <c r="F32" s="25">
        <f>[1]Accessories!F294</f>
        <v>32.200000000000003</v>
      </c>
      <c r="G32" s="246">
        <f>[1]Accessories!G294</f>
        <v>29</v>
      </c>
    </row>
    <row r="33" spans="1:7" s="43" customFormat="1" ht="21" customHeight="1" x14ac:dyDescent="0.2">
      <c r="A33" s="443" t="s">
        <v>188</v>
      </c>
      <c r="B33" s="479"/>
      <c r="C33" s="480"/>
      <c r="D33" s="480"/>
      <c r="E33" s="480"/>
      <c r="F33" s="480"/>
      <c r="G33" s="480"/>
    </row>
    <row r="34" spans="1:7" ht="16" x14ac:dyDescent="0.2">
      <c r="A34" s="15"/>
      <c r="B34" s="15"/>
      <c r="C34" s="15"/>
      <c r="D34" s="132"/>
      <c r="E34" s="15"/>
      <c r="F34" s="15"/>
      <c r="G34" s="15"/>
    </row>
    <row r="35" spans="1:7" ht="16" x14ac:dyDescent="0.2">
      <c r="A35" s="67" t="s">
        <v>276</v>
      </c>
      <c r="B35" s="15"/>
      <c r="C35" s="15" t="s">
        <v>135</v>
      </c>
      <c r="D35" s="132"/>
      <c r="E35" s="15"/>
      <c r="F35" s="15"/>
      <c r="G35" s="15"/>
    </row>
    <row r="36" spans="1:7" ht="16" x14ac:dyDescent="0.2">
      <c r="A36" s="15"/>
      <c r="B36" s="15"/>
      <c r="C36" s="15"/>
      <c r="D36" s="132"/>
      <c r="E36" s="15"/>
      <c r="F36" s="15"/>
      <c r="G36" s="15"/>
    </row>
  </sheetData>
  <sortState xmlns:xlrd2="http://schemas.microsoft.com/office/spreadsheetml/2017/richdata2" ref="B7:G10">
    <sortCondition ref="B7:B10"/>
  </sortState>
  <mergeCells count="4">
    <mergeCell ref="A30:G30"/>
    <mergeCell ref="A1:G1"/>
    <mergeCell ref="A20:G20"/>
    <mergeCell ref="A11:G11"/>
  </mergeCells>
  <hyperlinks>
    <hyperlink ref="A11:G11" r:id="rId1" display="Link to Beghelli Web Page" xr:uid="{086640EE-890E-5A44-813A-406F468F07F6}"/>
    <hyperlink ref="A20:G20" r:id="rId2" display="Link to Beghelli Web Page" xr:uid="{39190730-C71A-C145-92C2-221C24A84141}"/>
    <hyperlink ref="A35" location="Index!A1" display="Return to Index" xr:uid="{38DD62BF-E931-C94D-BC5A-5C460E4F1165}"/>
    <hyperlink ref="A30:G30" r:id="rId3" display="Link to Beghelli Web Page" xr:uid="{8B45D7C6-FC78-3C4D-B480-C0E6F4CBD375}"/>
    <hyperlink ref="A33" r:id="rId4" xr:uid="{4CCFC953-1A5E-454A-91BD-5AB6B39788C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43DD-C43E-8F40-909B-F112D2C6852C}">
  <dimension ref="A1:G41"/>
  <sheetViews>
    <sheetView topLeftCell="A5" zoomScale="170" workbookViewId="0">
      <selection activeCell="I35" sqref="I35"/>
    </sheetView>
  </sheetViews>
  <sheetFormatPr baseColWidth="10" defaultColWidth="11" defaultRowHeight="16" x14ac:dyDescent="0.2"/>
  <cols>
    <col min="1" max="1" width="6.6640625" customWidth="1"/>
    <col min="2" max="2" width="16.1640625" customWidth="1"/>
    <col min="4" max="4" width="50.6640625" customWidth="1"/>
  </cols>
  <sheetData>
    <row r="1" spans="1:7" ht="17" x14ac:dyDescent="0.2">
      <c r="A1" s="59" t="s">
        <v>3625</v>
      </c>
      <c r="B1" s="1114" t="s">
        <v>3412</v>
      </c>
      <c r="C1" s="33" t="s">
        <v>138</v>
      </c>
      <c r="D1" s="82" t="s">
        <v>521</v>
      </c>
      <c r="E1" s="34">
        <v>0.15</v>
      </c>
      <c r="F1" s="34">
        <v>0.1</v>
      </c>
      <c r="G1" s="34">
        <v>0.05</v>
      </c>
    </row>
    <row r="2" spans="1:7" x14ac:dyDescent="0.2">
      <c r="A2" s="230"/>
      <c r="B2" s="103" t="s">
        <v>3626</v>
      </c>
      <c r="C2" s="48">
        <v>100100758</v>
      </c>
      <c r="D2" s="109" t="s">
        <v>3627</v>
      </c>
      <c r="E2" s="410">
        <v>269.10000000000002</v>
      </c>
      <c r="F2" s="410">
        <v>242.20000000000002</v>
      </c>
      <c r="G2" s="25">
        <v>218</v>
      </c>
    </row>
    <row r="3" spans="1:7" x14ac:dyDescent="0.2">
      <c r="A3" s="230"/>
      <c r="B3" s="103" t="s">
        <v>3628</v>
      </c>
      <c r="C3" s="48"/>
      <c r="D3" s="109" t="s">
        <v>3629</v>
      </c>
      <c r="E3" s="410">
        <v>269.10000000000002</v>
      </c>
      <c r="F3" s="410">
        <v>242.20000000000002</v>
      </c>
      <c r="G3" s="25">
        <v>218</v>
      </c>
    </row>
    <row r="4" spans="1:7" x14ac:dyDescent="0.2">
      <c r="A4" s="230"/>
      <c r="B4" s="103" t="s">
        <v>3630</v>
      </c>
      <c r="C4" s="48">
        <v>100100039</v>
      </c>
      <c r="D4" s="109" t="s">
        <v>3631</v>
      </c>
      <c r="E4" s="410">
        <v>269.10000000000002</v>
      </c>
      <c r="F4" s="410">
        <v>242.20000000000002</v>
      </c>
      <c r="G4" s="25">
        <v>218</v>
      </c>
    </row>
    <row r="5" spans="1:7" x14ac:dyDescent="0.2">
      <c r="A5" s="230"/>
      <c r="B5" s="103" t="s">
        <v>3632</v>
      </c>
      <c r="C5" s="48">
        <v>100100800</v>
      </c>
      <c r="D5" s="109" t="s">
        <v>3633</v>
      </c>
      <c r="E5" s="410">
        <v>538.20000000000005</v>
      </c>
      <c r="F5" s="410">
        <v>484.40000000000003</v>
      </c>
      <c r="G5" s="25">
        <v>436</v>
      </c>
    </row>
    <row r="6" spans="1:7" x14ac:dyDescent="0.2">
      <c r="A6" s="230"/>
      <c r="B6" s="103" t="s">
        <v>3634</v>
      </c>
      <c r="C6" s="48">
        <v>100100834</v>
      </c>
      <c r="D6" s="109" t="s">
        <v>3635</v>
      </c>
      <c r="E6" s="410">
        <v>538.20000000000005</v>
      </c>
      <c r="F6" s="410">
        <v>484.40000000000003</v>
      </c>
      <c r="G6" s="25">
        <v>436</v>
      </c>
    </row>
    <row r="7" spans="1:7" x14ac:dyDescent="0.2">
      <c r="A7" s="230"/>
      <c r="B7" s="103" t="s">
        <v>3636</v>
      </c>
      <c r="C7" s="48">
        <v>100100386</v>
      </c>
      <c r="D7" s="109" t="s">
        <v>3637</v>
      </c>
      <c r="E7" s="410">
        <v>538.20000000000005</v>
      </c>
      <c r="F7" s="410">
        <v>484.40000000000003</v>
      </c>
      <c r="G7" s="25">
        <v>436</v>
      </c>
    </row>
    <row r="8" spans="1:7" x14ac:dyDescent="0.2">
      <c r="A8" s="230"/>
      <c r="B8" s="103" t="s">
        <v>3638</v>
      </c>
      <c r="C8" s="48">
        <v>100100193</v>
      </c>
      <c r="D8" s="109" t="s">
        <v>3639</v>
      </c>
      <c r="E8" s="410">
        <v>345.1</v>
      </c>
      <c r="F8" s="410">
        <v>310.60000000000002</v>
      </c>
      <c r="G8" s="25">
        <v>279.5</v>
      </c>
    </row>
    <row r="9" spans="1:7" x14ac:dyDescent="0.2">
      <c r="A9" s="230"/>
      <c r="B9" s="103" t="s">
        <v>3640</v>
      </c>
      <c r="C9" s="48"/>
      <c r="D9" s="109" t="s">
        <v>3641</v>
      </c>
      <c r="E9" s="410">
        <v>345.1</v>
      </c>
      <c r="F9" s="410">
        <v>310.60000000000002</v>
      </c>
      <c r="G9" s="25">
        <v>279.5</v>
      </c>
    </row>
    <row r="10" spans="1:7" x14ac:dyDescent="0.2">
      <c r="A10" s="230"/>
      <c r="B10" s="103" t="s">
        <v>3642</v>
      </c>
      <c r="C10" s="48">
        <v>100100042</v>
      </c>
      <c r="D10" s="109" t="s">
        <v>3643</v>
      </c>
      <c r="E10" s="410">
        <v>345.1</v>
      </c>
      <c r="F10" s="410">
        <v>310.60000000000002</v>
      </c>
      <c r="G10" s="25">
        <v>279.5</v>
      </c>
    </row>
    <row r="11" spans="1:7" x14ac:dyDescent="0.2">
      <c r="A11" s="230"/>
      <c r="B11" s="103" t="s">
        <v>3644</v>
      </c>
      <c r="C11" s="48">
        <v>100100799</v>
      </c>
      <c r="D11" s="109" t="s">
        <v>3645</v>
      </c>
      <c r="E11" s="410">
        <v>690.1</v>
      </c>
      <c r="F11" s="410">
        <v>621.1</v>
      </c>
      <c r="G11" s="25">
        <v>559</v>
      </c>
    </row>
    <row r="12" spans="1:7" x14ac:dyDescent="0.2">
      <c r="A12" s="230"/>
      <c r="B12" s="103" t="s">
        <v>3646</v>
      </c>
      <c r="C12" s="48"/>
      <c r="D12" s="109" t="s">
        <v>3647</v>
      </c>
      <c r="E12" s="410">
        <v>690.1</v>
      </c>
      <c r="F12" s="410">
        <v>621.1</v>
      </c>
      <c r="G12" s="25">
        <v>559</v>
      </c>
    </row>
    <row r="13" spans="1:7" x14ac:dyDescent="0.2">
      <c r="A13" s="230"/>
      <c r="B13" s="103" t="s">
        <v>3648</v>
      </c>
      <c r="C13" s="48">
        <v>100100854</v>
      </c>
      <c r="D13" s="109" t="s">
        <v>3649</v>
      </c>
      <c r="E13" s="410">
        <v>690.1</v>
      </c>
      <c r="F13" s="410">
        <v>621.1</v>
      </c>
      <c r="G13" s="25">
        <v>559</v>
      </c>
    </row>
    <row r="14" spans="1:7" x14ac:dyDescent="0.2">
      <c r="A14" s="230"/>
      <c r="B14" s="103" t="s">
        <v>3650</v>
      </c>
      <c r="C14" s="48">
        <v>100100217</v>
      </c>
      <c r="D14" s="109" t="s">
        <v>3651</v>
      </c>
      <c r="E14" s="410">
        <v>269.10000000000002</v>
      </c>
      <c r="F14" s="410">
        <v>242.20000000000002</v>
      </c>
      <c r="G14" s="25">
        <v>218</v>
      </c>
    </row>
    <row r="15" spans="1:7" x14ac:dyDescent="0.2">
      <c r="A15" s="230"/>
      <c r="B15" s="103" t="s">
        <v>3652</v>
      </c>
      <c r="C15" s="48" t="s">
        <v>3653</v>
      </c>
      <c r="D15" s="109" t="s">
        <v>3654</v>
      </c>
      <c r="E15" s="410">
        <v>269.10000000000002</v>
      </c>
      <c r="F15" s="410">
        <v>242.20000000000002</v>
      </c>
      <c r="G15" s="25">
        <v>218</v>
      </c>
    </row>
    <row r="16" spans="1:7" x14ac:dyDescent="0.2">
      <c r="A16" s="230"/>
      <c r="B16" s="103" t="s">
        <v>3655</v>
      </c>
      <c r="C16" s="48">
        <v>100100033</v>
      </c>
      <c r="D16" s="109" t="s">
        <v>3656</v>
      </c>
      <c r="E16" s="410">
        <v>269.10000000000002</v>
      </c>
      <c r="F16" s="410">
        <v>242.20000000000002</v>
      </c>
      <c r="G16" s="25">
        <v>218</v>
      </c>
    </row>
    <row r="17" spans="1:7" ht="15.75" customHeight="1" x14ac:dyDescent="0.2">
      <c r="A17" s="230"/>
      <c r="B17" s="103" t="s">
        <v>3657</v>
      </c>
      <c r="C17" s="48" t="s">
        <v>3658</v>
      </c>
      <c r="D17" s="109" t="s">
        <v>3659</v>
      </c>
      <c r="E17" s="410">
        <v>538.20000000000005</v>
      </c>
      <c r="F17" s="410">
        <v>484.40000000000003</v>
      </c>
      <c r="G17" s="25">
        <v>436</v>
      </c>
    </row>
    <row r="18" spans="1:7" x14ac:dyDescent="0.2">
      <c r="A18" s="230"/>
      <c r="B18" s="103" t="s">
        <v>3660</v>
      </c>
      <c r="C18" s="48"/>
      <c r="D18" s="109" t="s">
        <v>3661</v>
      </c>
      <c r="E18" s="410">
        <v>538.20000000000005</v>
      </c>
      <c r="F18" s="410">
        <v>484.40000000000003</v>
      </c>
      <c r="G18" s="25">
        <v>436</v>
      </c>
    </row>
    <row r="19" spans="1:7" x14ac:dyDescent="0.2">
      <c r="A19" s="230"/>
      <c r="B19" s="103" t="s">
        <v>3662</v>
      </c>
      <c r="C19" s="48">
        <v>100100253</v>
      </c>
      <c r="D19" s="109" t="s">
        <v>3663</v>
      </c>
      <c r="E19" s="410">
        <v>538.20000000000005</v>
      </c>
      <c r="F19" s="410">
        <v>484.40000000000003</v>
      </c>
      <c r="G19" s="25">
        <v>436</v>
      </c>
    </row>
    <row r="20" spans="1:7" x14ac:dyDescent="0.2">
      <c r="A20" s="230"/>
      <c r="B20" s="103" t="s">
        <v>3664</v>
      </c>
      <c r="C20" s="48">
        <v>100100044</v>
      </c>
      <c r="D20" s="109" t="s">
        <v>3665</v>
      </c>
      <c r="E20" s="410">
        <v>345.1</v>
      </c>
      <c r="F20" s="410">
        <v>310.60000000000002</v>
      </c>
      <c r="G20" s="25">
        <v>279.5</v>
      </c>
    </row>
    <row r="21" spans="1:7" x14ac:dyDescent="0.2">
      <c r="A21" s="230"/>
      <c r="B21" s="103" t="s">
        <v>3666</v>
      </c>
      <c r="C21" s="48">
        <v>100100843</v>
      </c>
      <c r="D21" s="109" t="s">
        <v>3667</v>
      </c>
      <c r="E21" s="410">
        <v>345.1</v>
      </c>
      <c r="F21" s="410">
        <v>310.60000000000002</v>
      </c>
      <c r="G21" s="25">
        <v>279.5</v>
      </c>
    </row>
    <row r="22" spans="1:7" x14ac:dyDescent="0.2">
      <c r="A22" s="230"/>
      <c r="B22" s="103" t="s">
        <v>3668</v>
      </c>
      <c r="C22" s="48">
        <v>100100024</v>
      </c>
      <c r="D22" s="109" t="s">
        <v>3669</v>
      </c>
      <c r="E22" s="410">
        <v>345.1</v>
      </c>
      <c r="F22" s="410">
        <v>310.60000000000002</v>
      </c>
      <c r="G22" s="25">
        <v>279.5</v>
      </c>
    </row>
    <row r="23" spans="1:7" x14ac:dyDescent="0.2">
      <c r="A23" s="230"/>
      <c r="B23" s="103" t="s">
        <v>3670</v>
      </c>
      <c r="C23" s="48"/>
      <c r="D23" s="109" t="s">
        <v>3671</v>
      </c>
      <c r="E23" s="410">
        <v>690.1</v>
      </c>
      <c r="F23" s="410">
        <v>621.1</v>
      </c>
      <c r="G23" s="25">
        <v>559</v>
      </c>
    </row>
    <row r="24" spans="1:7" x14ac:dyDescent="0.2">
      <c r="A24" s="230"/>
      <c r="B24" s="103" t="s">
        <v>3672</v>
      </c>
      <c r="C24" s="48">
        <v>100100844</v>
      </c>
      <c r="D24" s="109" t="s">
        <v>3673</v>
      </c>
      <c r="E24" s="410">
        <v>690.1</v>
      </c>
      <c r="F24" s="410">
        <v>621.1</v>
      </c>
      <c r="G24" s="25">
        <v>559</v>
      </c>
    </row>
    <row r="25" spans="1:7" x14ac:dyDescent="0.2">
      <c r="A25" s="230"/>
      <c r="B25" s="1115" t="s">
        <v>3674</v>
      </c>
      <c r="C25" s="104"/>
      <c r="D25" s="1116" t="s">
        <v>3675</v>
      </c>
      <c r="E25" s="410">
        <v>690.1</v>
      </c>
      <c r="F25" s="410">
        <v>621.1</v>
      </c>
      <c r="G25" s="26">
        <v>559</v>
      </c>
    </row>
    <row r="26" spans="1:7" s="43" customFormat="1" ht="16" customHeight="1" x14ac:dyDescent="0.2">
      <c r="A26" s="64"/>
      <c r="B26" s="411" t="s">
        <v>178</v>
      </c>
      <c r="C26" s="388" t="s">
        <v>138</v>
      </c>
      <c r="D26" s="422" t="s">
        <v>155</v>
      </c>
      <c r="E26" s="383">
        <v>0.15</v>
      </c>
      <c r="F26" s="383">
        <v>0.1</v>
      </c>
      <c r="G26" s="383">
        <v>0.05</v>
      </c>
    </row>
    <row r="27" spans="1:7" s="43" customFormat="1" x14ac:dyDescent="0.2">
      <c r="A27" s="92"/>
      <c r="B27" s="365" t="s">
        <v>179</v>
      </c>
      <c r="C27" s="366">
        <v>600100189</v>
      </c>
      <c r="D27" s="315" t="s">
        <v>3676</v>
      </c>
      <c r="E27" s="301">
        <v>22.200000000000003</v>
      </c>
      <c r="F27" s="301">
        <v>20</v>
      </c>
      <c r="G27" s="830">
        <v>18</v>
      </c>
    </row>
    <row r="28" spans="1:7" s="43" customFormat="1" x14ac:dyDescent="0.2">
      <c r="A28" s="92"/>
      <c r="B28" s="365" t="s">
        <v>183</v>
      </c>
      <c r="C28" s="366">
        <v>600100176</v>
      </c>
      <c r="D28" s="315" t="s">
        <v>745</v>
      </c>
      <c r="E28" s="301">
        <v>22.200000000000003</v>
      </c>
      <c r="F28" s="301">
        <v>20</v>
      </c>
      <c r="G28" s="830">
        <v>18</v>
      </c>
    </row>
    <row r="29" spans="1:7" s="43" customFormat="1" x14ac:dyDescent="0.2">
      <c r="A29" s="92"/>
      <c r="B29" s="365" t="s">
        <v>358</v>
      </c>
      <c r="C29" s="366" t="s">
        <v>135</v>
      </c>
      <c r="D29" s="315" t="s">
        <v>3677</v>
      </c>
      <c r="E29" s="301">
        <v>29.700000000000003</v>
      </c>
      <c r="F29" s="301">
        <v>26.700000000000003</v>
      </c>
      <c r="G29" s="830">
        <v>24</v>
      </c>
    </row>
    <row r="30" spans="1:7" s="43" customFormat="1" x14ac:dyDescent="0.2">
      <c r="A30" s="92"/>
      <c r="B30" s="365" t="s">
        <v>360</v>
      </c>
      <c r="C30" s="366">
        <v>600100179</v>
      </c>
      <c r="D30" s="315" t="s">
        <v>747</v>
      </c>
      <c r="E30" s="301">
        <v>29.700000000000003</v>
      </c>
      <c r="F30" s="301">
        <v>26.700000000000003</v>
      </c>
      <c r="G30" s="830">
        <v>24</v>
      </c>
    </row>
    <row r="31" spans="1:7" s="43" customFormat="1" x14ac:dyDescent="0.2">
      <c r="A31" s="92"/>
      <c r="B31" s="365" t="s">
        <v>362</v>
      </c>
      <c r="C31" s="366" t="s">
        <v>135</v>
      </c>
      <c r="D31" s="315" t="s">
        <v>3678</v>
      </c>
      <c r="E31" s="301">
        <v>49.300000000000004</v>
      </c>
      <c r="F31" s="301">
        <v>44.400000000000006</v>
      </c>
      <c r="G31" s="830">
        <v>40</v>
      </c>
    </row>
    <row r="32" spans="1:7" s="43" customFormat="1" x14ac:dyDescent="0.2">
      <c r="A32" s="92"/>
      <c r="B32" s="365" t="s">
        <v>364</v>
      </c>
      <c r="C32" s="366">
        <v>600100187</v>
      </c>
      <c r="D32" s="315" t="s">
        <v>1596</v>
      </c>
      <c r="E32" s="301">
        <v>49.300000000000004</v>
      </c>
      <c r="F32" s="301">
        <v>44.400000000000006</v>
      </c>
      <c r="G32" s="830">
        <v>40</v>
      </c>
    </row>
    <row r="33" spans="1:7" x14ac:dyDescent="0.2">
      <c r="A33" s="71"/>
      <c r="B33" s="1072" t="s">
        <v>3679</v>
      </c>
      <c r="C33" s="1073"/>
      <c r="D33" s="1074"/>
      <c r="E33" s="1079"/>
      <c r="F33" s="1079"/>
      <c r="G33" s="1079"/>
    </row>
    <row r="34" spans="1:7" x14ac:dyDescent="0.2">
      <c r="A34" s="67" t="s">
        <v>188</v>
      </c>
      <c r="B34" s="44"/>
      <c r="C34" s="44"/>
      <c r="D34" s="44"/>
      <c r="E34" s="44"/>
      <c r="F34" s="44"/>
      <c r="G34" s="44"/>
    </row>
    <row r="35" spans="1:7" x14ac:dyDescent="0.2">
      <c r="A35" s="67" t="s">
        <v>276</v>
      </c>
      <c r="B35" s="44"/>
      <c r="C35" s="44"/>
      <c r="D35" s="44"/>
      <c r="E35" s="44"/>
      <c r="F35" s="44"/>
      <c r="G35" s="44"/>
    </row>
    <row r="36" spans="1:7" x14ac:dyDescent="0.2">
      <c r="A36" s="44"/>
      <c r="B36" s="44"/>
      <c r="C36" s="44"/>
      <c r="D36" s="44"/>
      <c r="E36" s="44"/>
      <c r="F36" s="44"/>
      <c r="G36" s="44"/>
    </row>
    <row r="38" spans="1:7" x14ac:dyDescent="0.2">
      <c r="B38" s="1008"/>
      <c r="E38" s="1117"/>
    </row>
    <row r="39" spans="1:7" x14ac:dyDescent="0.2">
      <c r="E39" s="1117"/>
    </row>
    <row r="40" spans="1:7" x14ac:dyDescent="0.2">
      <c r="E40" s="1117"/>
    </row>
    <row r="41" spans="1:7" x14ac:dyDescent="0.2">
      <c r="E41" s="1117"/>
    </row>
  </sheetData>
  <hyperlinks>
    <hyperlink ref="A35" location="Index!A1" display="Return to Index" xr:uid="{67348757-13E2-CB48-9E5D-6071BE4A9282}"/>
    <hyperlink ref="A34" r:id="rId1" xr:uid="{9F69E66B-1B3C-2148-ACE7-F7D39900839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6EC7-49AC-1D47-9DBC-D6ADADF91B6F}">
  <sheetPr>
    <tabColor rgb="FF00B0F0"/>
  </sheetPr>
  <dimension ref="A1:G30"/>
  <sheetViews>
    <sheetView topLeftCell="A15" zoomScale="194" workbookViewId="0">
      <selection activeCell="B33" sqref="B33"/>
    </sheetView>
  </sheetViews>
  <sheetFormatPr baseColWidth="10" defaultColWidth="11" defaultRowHeight="16" x14ac:dyDescent="0.2"/>
  <cols>
    <col min="1" max="1" width="11.1640625" customWidth="1"/>
    <col min="2" max="2" width="18.1640625" customWidth="1"/>
    <col min="3" max="3" width="11.6640625" customWidth="1"/>
    <col min="4" max="4" width="35.1640625" customWidth="1"/>
    <col min="5" max="7" width="10.83203125" customWidth="1"/>
  </cols>
  <sheetData>
    <row r="1" spans="1:7" ht="17" x14ac:dyDescent="0.2">
      <c r="A1" s="662" t="s">
        <v>116</v>
      </c>
      <c r="B1" s="502" t="s">
        <v>137</v>
      </c>
      <c r="C1" s="502" t="s">
        <v>138</v>
      </c>
      <c r="D1" s="643" t="s">
        <v>3680</v>
      </c>
      <c r="E1" s="644">
        <v>0.15</v>
      </c>
      <c r="F1" s="644">
        <v>0.1</v>
      </c>
      <c r="G1" s="644">
        <v>0.05</v>
      </c>
    </row>
    <row r="2" spans="1:7" x14ac:dyDescent="0.2">
      <c r="A2" s="242"/>
      <c r="B2" s="1420" t="s">
        <v>140</v>
      </c>
      <c r="C2" s="1421"/>
      <c r="D2" s="1421"/>
      <c r="E2" s="1421"/>
      <c r="F2" s="1421"/>
      <c r="G2" s="1421"/>
    </row>
    <row r="3" spans="1:7" x14ac:dyDescent="0.2">
      <c r="A3" s="242"/>
      <c r="B3" s="633" t="s">
        <v>3681</v>
      </c>
      <c r="C3" s="634" t="s">
        <v>3682</v>
      </c>
      <c r="D3" s="628" t="s">
        <v>3683</v>
      </c>
      <c r="E3" s="370">
        <v>69.099999999999994</v>
      </c>
      <c r="F3" s="370">
        <v>62.2</v>
      </c>
      <c r="G3" s="370">
        <v>56</v>
      </c>
    </row>
    <row r="4" spans="1:7" x14ac:dyDescent="0.2">
      <c r="A4" s="242"/>
      <c r="B4" s="633" t="s">
        <v>3684</v>
      </c>
      <c r="C4" s="634" t="s">
        <v>3685</v>
      </c>
      <c r="D4" s="628" t="s">
        <v>3686</v>
      </c>
      <c r="E4" s="370">
        <v>75.3</v>
      </c>
      <c r="F4" s="370">
        <v>67.8</v>
      </c>
      <c r="G4" s="370">
        <v>61</v>
      </c>
    </row>
    <row r="5" spans="1:7" x14ac:dyDescent="0.2">
      <c r="A5" s="242"/>
      <c r="B5" s="633" t="s">
        <v>3687</v>
      </c>
      <c r="C5" s="634" t="s">
        <v>3688</v>
      </c>
      <c r="D5" s="628" t="s">
        <v>3689</v>
      </c>
      <c r="E5" s="370">
        <v>92.6</v>
      </c>
      <c r="F5" s="370">
        <v>83.3</v>
      </c>
      <c r="G5" s="370">
        <v>75</v>
      </c>
    </row>
    <row r="6" spans="1:7" x14ac:dyDescent="0.2">
      <c r="A6" s="242"/>
      <c r="B6" s="633" t="s">
        <v>3690</v>
      </c>
      <c r="C6" s="634" t="s">
        <v>3691</v>
      </c>
      <c r="D6" s="628" t="s">
        <v>3692</v>
      </c>
      <c r="E6" s="370">
        <v>76.599999999999994</v>
      </c>
      <c r="F6" s="370">
        <v>68.900000000000006</v>
      </c>
      <c r="G6" s="370">
        <v>62</v>
      </c>
    </row>
    <row r="7" spans="1:7" x14ac:dyDescent="0.2">
      <c r="A7" s="242"/>
      <c r="B7" s="633" t="s">
        <v>3693</v>
      </c>
      <c r="C7" s="634"/>
      <c r="D7" s="628" t="s">
        <v>3694</v>
      </c>
      <c r="E7" s="370">
        <v>82.7</v>
      </c>
      <c r="F7" s="370">
        <v>74.400000000000006</v>
      </c>
      <c r="G7" s="370">
        <v>67</v>
      </c>
    </row>
    <row r="8" spans="1:7" x14ac:dyDescent="0.2">
      <c r="A8" s="242"/>
      <c r="B8" s="633" t="s">
        <v>3695</v>
      </c>
      <c r="C8" s="634"/>
      <c r="D8" s="628" t="s">
        <v>3696</v>
      </c>
      <c r="E8" s="370">
        <v>100</v>
      </c>
      <c r="F8" s="370">
        <v>90</v>
      </c>
      <c r="G8" s="370">
        <v>81</v>
      </c>
    </row>
    <row r="9" spans="1:7" x14ac:dyDescent="0.2">
      <c r="A9" s="242"/>
      <c r="B9" s="1422" t="s">
        <v>147</v>
      </c>
      <c r="C9" s="1406"/>
      <c r="D9" s="1406"/>
      <c r="E9" s="1406"/>
      <c r="F9" s="1406"/>
      <c r="G9" s="1406"/>
    </row>
    <row r="10" spans="1:7" x14ac:dyDescent="0.2">
      <c r="A10" s="242"/>
      <c r="B10" s="633" t="s">
        <v>3697</v>
      </c>
      <c r="C10" s="634"/>
      <c r="D10" s="628" t="s">
        <v>3698</v>
      </c>
      <c r="E10" s="370">
        <v>81.400000000000006</v>
      </c>
      <c r="F10" s="370">
        <v>73.3</v>
      </c>
      <c r="G10" s="370">
        <v>66</v>
      </c>
    </row>
    <row r="11" spans="1:7" x14ac:dyDescent="0.2">
      <c r="A11" s="242"/>
      <c r="B11" s="633" t="s">
        <v>3699</v>
      </c>
      <c r="C11" s="634" t="s">
        <v>3700</v>
      </c>
      <c r="D11" s="628" t="s">
        <v>3701</v>
      </c>
      <c r="E11" s="370">
        <v>87.7</v>
      </c>
      <c r="F11" s="370">
        <v>78.900000000000006</v>
      </c>
      <c r="G11" s="370">
        <v>71</v>
      </c>
    </row>
    <row r="12" spans="1:7" x14ac:dyDescent="0.2">
      <c r="A12" s="242"/>
      <c r="B12" s="633" t="s">
        <v>3702</v>
      </c>
      <c r="C12" s="634" t="s">
        <v>3703</v>
      </c>
      <c r="D12" s="628" t="s">
        <v>3704</v>
      </c>
      <c r="E12" s="370">
        <v>104.9</v>
      </c>
      <c r="F12" s="370">
        <v>94.4</v>
      </c>
      <c r="G12" s="370">
        <v>85</v>
      </c>
    </row>
    <row r="13" spans="1:7" x14ac:dyDescent="0.2">
      <c r="A13" s="242"/>
      <c r="B13" s="633" t="s">
        <v>3705</v>
      </c>
      <c r="C13" s="634" t="s">
        <v>3706</v>
      </c>
      <c r="D13" s="628" t="s">
        <v>3707</v>
      </c>
      <c r="E13" s="370">
        <v>88.9</v>
      </c>
      <c r="F13" s="370">
        <v>80</v>
      </c>
      <c r="G13" s="370">
        <v>72</v>
      </c>
    </row>
    <row r="14" spans="1:7" x14ac:dyDescent="0.2">
      <c r="A14" s="242"/>
      <c r="B14" s="633" t="s">
        <v>3708</v>
      </c>
      <c r="C14" s="634"/>
      <c r="D14" s="628" t="s">
        <v>3709</v>
      </c>
      <c r="E14" s="370">
        <v>95.1</v>
      </c>
      <c r="F14" s="370">
        <v>85.6</v>
      </c>
      <c r="G14" s="370">
        <v>77</v>
      </c>
    </row>
    <row r="15" spans="1:7" x14ac:dyDescent="0.2">
      <c r="A15" s="242"/>
      <c r="B15" s="633" t="s">
        <v>3710</v>
      </c>
      <c r="C15" s="634" t="s">
        <v>3711</v>
      </c>
      <c r="D15" s="628" t="s">
        <v>3712</v>
      </c>
      <c r="E15" s="370">
        <v>112.3</v>
      </c>
      <c r="F15" s="370">
        <v>101.1</v>
      </c>
      <c r="G15" s="370">
        <v>91</v>
      </c>
    </row>
    <row r="16" spans="1:7" x14ac:dyDescent="0.2">
      <c r="A16" s="242"/>
      <c r="B16" s="629" t="s">
        <v>154</v>
      </c>
      <c r="C16" s="680"/>
      <c r="D16" s="639" t="s">
        <v>155</v>
      </c>
      <c r="E16" s="630"/>
      <c r="F16" s="631" t="s">
        <v>156</v>
      </c>
      <c r="G16" s="632"/>
    </row>
    <row r="17" spans="1:7" x14ac:dyDescent="0.2">
      <c r="A17" s="242"/>
      <c r="B17" s="633" t="s">
        <v>343</v>
      </c>
      <c r="C17" s="634"/>
      <c r="D17" s="628" t="s">
        <v>344</v>
      </c>
      <c r="E17" s="635"/>
      <c r="F17" s="636">
        <v>25</v>
      </c>
      <c r="G17" s="637"/>
    </row>
    <row r="18" spans="1:7" x14ac:dyDescent="0.2">
      <c r="A18" s="242"/>
      <c r="B18" s="633" t="s">
        <v>159</v>
      </c>
      <c r="C18" s="634"/>
      <c r="D18" s="628" t="s">
        <v>160</v>
      </c>
      <c r="E18" s="635"/>
      <c r="F18" s="636">
        <v>46</v>
      </c>
      <c r="G18" s="637"/>
    </row>
    <row r="19" spans="1:7" x14ac:dyDescent="0.2">
      <c r="A19" s="242"/>
      <c r="B19" s="633" t="s">
        <v>161</v>
      </c>
      <c r="C19" s="634"/>
      <c r="D19" s="628" t="s">
        <v>322</v>
      </c>
      <c r="E19" s="635"/>
      <c r="F19" s="636">
        <v>16.5</v>
      </c>
      <c r="G19" s="637"/>
    </row>
    <row r="20" spans="1:7" x14ac:dyDescent="0.2">
      <c r="A20" s="242"/>
      <c r="B20" s="633" t="s">
        <v>498</v>
      </c>
      <c r="C20" s="634"/>
      <c r="D20" s="628" t="s">
        <v>166</v>
      </c>
      <c r="E20" s="635"/>
      <c r="F20" s="636">
        <v>17</v>
      </c>
      <c r="G20" s="637"/>
    </row>
    <row r="21" spans="1:7" x14ac:dyDescent="0.2">
      <c r="A21" s="242"/>
      <c r="B21" s="633" t="s">
        <v>174</v>
      </c>
      <c r="C21" s="634"/>
      <c r="D21" s="628" t="s">
        <v>3713</v>
      </c>
      <c r="E21" s="635"/>
      <c r="F21" s="638" t="s">
        <v>169</v>
      </c>
      <c r="G21" s="637"/>
    </row>
    <row r="22" spans="1:7" x14ac:dyDescent="0.2">
      <c r="A22" s="242"/>
      <c r="B22" s="633" t="s">
        <v>356</v>
      </c>
      <c r="C22" s="634"/>
      <c r="D22" s="628" t="s">
        <v>357</v>
      </c>
      <c r="E22" s="635"/>
      <c r="F22" s="636">
        <v>15</v>
      </c>
      <c r="G22" s="637"/>
    </row>
    <row r="23" spans="1:7" x14ac:dyDescent="0.2">
      <c r="A23" s="242"/>
      <c r="B23" s="629" t="s">
        <v>178</v>
      </c>
      <c r="C23" s="499" t="s">
        <v>138</v>
      </c>
      <c r="D23" s="639" t="s">
        <v>155</v>
      </c>
      <c r="E23" s="644">
        <v>0.15</v>
      </c>
      <c r="F23" s="644">
        <v>0.1</v>
      </c>
      <c r="G23" s="644">
        <v>0.05</v>
      </c>
    </row>
    <row r="24" spans="1:7" x14ac:dyDescent="0.2">
      <c r="A24" s="242"/>
      <c r="B24" s="633" t="s">
        <v>185</v>
      </c>
      <c r="C24" s="634" t="s">
        <v>186</v>
      </c>
      <c r="D24" s="628" t="s">
        <v>187</v>
      </c>
      <c r="E24" s="370">
        <v>81.400000000000006</v>
      </c>
      <c r="F24" s="370">
        <v>73.3</v>
      </c>
      <c r="G24" s="370">
        <v>66</v>
      </c>
    </row>
    <row r="25" spans="1:7" x14ac:dyDescent="0.2">
      <c r="A25" s="242"/>
      <c r="B25" s="633" t="s">
        <v>3714</v>
      </c>
      <c r="C25" s="634" t="s">
        <v>3715</v>
      </c>
      <c r="D25" s="628" t="s">
        <v>3716</v>
      </c>
      <c r="E25" s="370">
        <v>128.4</v>
      </c>
      <c r="F25" s="370">
        <v>115.6</v>
      </c>
      <c r="G25" s="370">
        <v>104</v>
      </c>
    </row>
    <row r="26" spans="1:7" ht="48" x14ac:dyDescent="0.2">
      <c r="A26" s="645" t="s">
        <v>135</v>
      </c>
      <c r="B26" s="633" t="s">
        <v>2610</v>
      </c>
      <c r="C26" s="634" t="s">
        <v>2611</v>
      </c>
      <c r="D26" s="628" t="s">
        <v>2612</v>
      </c>
      <c r="E26" s="370">
        <v>71.600000000000009</v>
      </c>
      <c r="F26" s="370">
        <v>64.400000000000006</v>
      </c>
      <c r="G26" s="646">
        <v>58</v>
      </c>
    </row>
    <row r="27" spans="1:7" ht="36" x14ac:dyDescent="0.2">
      <c r="A27" s="645" t="s">
        <v>135</v>
      </c>
      <c r="B27" s="633" t="s">
        <v>2960</v>
      </c>
      <c r="C27" s="634" t="s">
        <v>2961</v>
      </c>
      <c r="D27" s="628" t="s">
        <v>2962</v>
      </c>
      <c r="E27" s="370">
        <v>79</v>
      </c>
      <c r="F27" s="370">
        <v>71.100000000000009</v>
      </c>
      <c r="G27" s="646">
        <v>64</v>
      </c>
    </row>
    <row r="28" spans="1:7" s="43" customFormat="1" x14ac:dyDescent="0.2">
      <c r="A28" s="67" t="s">
        <v>188</v>
      </c>
      <c r="B28" s="44"/>
      <c r="C28" s="44"/>
      <c r="D28" s="44"/>
      <c r="E28" s="44"/>
      <c r="F28" s="44"/>
      <c r="G28" s="44"/>
    </row>
    <row r="29" spans="1:7" s="43" customFormat="1" x14ac:dyDescent="0.2">
      <c r="A29" s="67" t="s">
        <v>276</v>
      </c>
      <c r="B29" s="44"/>
      <c r="C29" s="44"/>
      <c r="D29" s="44"/>
      <c r="E29" s="44"/>
      <c r="F29" s="44"/>
      <c r="G29" s="44"/>
    </row>
    <row r="30" spans="1:7" s="43" customFormat="1" x14ac:dyDescent="0.2">
      <c r="A30" s="44"/>
      <c r="B30" s="44"/>
      <c r="C30" s="44"/>
      <c r="D30" s="44"/>
      <c r="E30" s="44"/>
      <c r="F30" s="44"/>
      <c r="G30" s="44"/>
    </row>
  </sheetData>
  <sortState xmlns:xlrd2="http://schemas.microsoft.com/office/spreadsheetml/2017/richdata2" ref="B17:G22">
    <sortCondition ref="B17:B22"/>
  </sortState>
  <mergeCells count="2">
    <mergeCell ref="B2:G2"/>
    <mergeCell ref="B9:G9"/>
  </mergeCells>
  <hyperlinks>
    <hyperlink ref="A29" location="Index!A1" display="Return to Index" xr:uid="{E155D05F-3E07-1E47-873D-2EC817587673}"/>
    <hyperlink ref="A28" r:id="rId1" xr:uid="{8AEF0D62-F864-4F3C-B257-5E0365642C8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C975-8FAB-6F43-BC75-1596356EC2DE}">
  <sheetPr>
    <tabColor rgb="FF00B0F0"/>
  </sheetPr>
  <dimension ref="A1:G201"/>
  <sheetViews>
    <sheetView topLeftCell="A179" zoomScale="121" zoomScaleNormal="121" workbookViewId="0">
      <selection activeCell="A199" sqref="A199"/>
    </sheetView>
  </sheetViews>
  <sheetFormatPr baseColWidth="10" defaultColWidth="11" defaultRowHeight="16" x14ac:dyDescent="0.2"/>
  <cols>
    <col min="1" max="1" width="15.1640625" style="43" customWidth="1"/>
    <col min="2" max="2" width="22.5" style="43" customWidth="1"/>
    <col min="3" max="3" width="12" style="183" customWidth="1"/>
    <col min="4" max="4" width="51.33203125" style="43" customWidth="1"/>
    <col min="5" max="7" width="10.83203125" style="1234" customWidth="1"/>
    <col min="8" max="16384" width="11" style="43"/>
  </cols>
  <sheetData>
    <row r="1" spans="1:7" ht="17" x14ac:dyDescent="0.2">
      <c r="A1" s="1238" t="s">
        <v>3717</v>
      </c>
      <c r="B1" s="1239" t="s">
        <v>137</v>
      </c>
      <c r="C1" s="1265" t="s">
        <v>138</v>
      </c>
      <c r="D1" s="1270" t="s">
        <v>3718</v>
      </c>
      <c r="E1" s="1207">
        <v>0.15</v>
      </c>
      <c r="F1" s="1207">
        <v>0.1</v>
      </c>
      <c r="G1" s="1207">
        <v>0.05</v>
      </c>
    </row>
    <row r="2" spans="1:7" x14ac:dyDescent="0.2">
      <c r="A2" s="1240" t="s">
        <v>558</v>
      </c>
      <c r="B2" s="1423" t="s">
        <v>140</v>
      </c>
      <c r="C2" s="1423"/>
      <c r="D2" s="1423"/>
      <c r="E2" s="1423"/>
      <c r="F2" s="1423"/>
      <c r="G2" s="1424"/>
    </row>
    <row r="3" spans="1:7" x14ac:dyDescent="0.2">
      <c r="A3" s="1240" t="s">
        <v>558</v>
      </c>
      <c r="B3" s="1106" t="s">
        <v>3719</v>
      </c>
      <c r="C3" s="1215" t="s">
        <v>3720</v>
      </c>
      <c r="D3" s="1241" t="s">
        <v>3721</v>
      </c>
      <c r="E3" s="1208">
        <v>196.3</v>
      </c>
      <c r="F3" s="1208">
        <v>176.7</v>
      </c>
      <c r="G3" s="1208">
        <v>159</v>
      </c>
    </row>
    <row r="4" spans="1:7" x14ac:dyDescent="0.2">
      <c r="A4" s="1240" t="s">
        <v>558</v>
      </c>
      <c r="B4" s="1106" t="s">
        <v>3722</v>
      </c>
      <c r="C4" s="1215" t="s">
        <v>3723</v>
      </c>
      <c r="D4" s="1241" t="s">
        <v>3724</v>
      </c>
      <c r="E4" s="1208">
        <v>196.3</v>
      </c>
      <c r="F4" s="1208">
        <v>176.7</v>
      </c>
      <c r="G4" s="1208">
        <v>159</v>
      </c>
    </row>
    <row r="5" spans="1:7" x14ac:dyDescent="0.2">
      <c r="A5" s="1240" t="s">
        <v>558</v>
      </c>
      <c r="B5" s="1106" t="s">
        <v>3725</v>
      </c>
      <c r="C5" s="1215" t="s">
        <v>3726</v>
      </c>
      <c r="D5" s="1241" t="s">
        <v>3727</v>
      </c>
      <c r="E5" s="1208">
        <v>196.3</v>
      </c>
      <c r="F5" s="1208">
        <v>176.7</v>
      </c>
      <c r="G5" s="1208">
        <v>159</v>
      </c>
    </row>
    <row r="6" spans="1:7" x14ac:dyDescent="0.2">
      <c r="A6" s="1240" t="s">
        <v>558</v>
      </c>
      <c r="B6" s="1106" t="s">
        <v>3728</v>
      </c>
      <c r="C6" s="1215" t="s">
        <v>3729</v>
      </c>
      <c r="D6" s="1241" t="s">
        <v>3730</v>
      </c>
      <c r="E6" s="1208">
        <v>206.2</v>
      </c>
      <c r="F6" s="1208">
        <v>185.6</v>
      </c>
      <c r="G6" s="1208">
        <v>167</v>
      </c>
    </row>
    <row r="7" spans="1:7" x14ac:dyDescent="0.2">
      <c r="A7" s="1240" t="s">
        <v>558</v>
      </c>
      <c r="B7" s="1106" t="s">
        <v>3731</v>
      </c>
      <c r="C7" s="1215" t="s">
        <v>3732</v>
      </c>
      <c r="D7" s="1241" t="s">
        <v>3733</v>
      </c>
      <c r="E7" s="1208">
        <v>206.2</v>
      </c>
      <c r="F7" s="1208">
        <v>185.6</v>
      </c>
      <c r="G7" s="1208">
        <v>167</v>
      </c>
    </row>
    <row r="8" spans="1:7" x14ac:dyDescent="0.2">
      <c r="A8" s="1240" t="s">
        <v>558</v>
      </c>
      <c r="B8" s="1106" t="s">
        <v>3734</v>
      </c>
      <c r="C8" s="1215" t="s">
        <v>3735</v>
      </c>
      <c r="D8" s="1241" t="s">
        <v>3736</v>
      </c>
      <c r="E8" s="1208">
        <v>206.2</v>
      </c>
      <c r="F8" s="1208">
        <v>185.6</v>
      </c>
      <c r="G8" s="1208">
        <v>167</v>
      </c>
    </row>
    <row r="9" spans="1:7" x14ac:dyDescent="0.2">
      <c r="A9" s="1240" t="s">
        <v>558</v>
      </c>
      <c r="B9" s="1106" t="s">
        <v>3737</v>
      </c>
      <c r="C9" s="1215" t="s">
        <v>3738</v>
      </c>
      <c r="D9" s="1241" t="s">
        <v>3739</v>
      </c>
      <c r="E9" s="1208">
        <v>297.60000000000002</v>
      </c>
      <c r="F9" s="1208">
        <v>267.8</v>
      </c>
      <c r="G9" s="1208">
        <v>241</v>
      </c>
    </row>
    <row r="10" spans="1:7" x14ac:dyDescent="0.2">
      <c r="A10" s="1240" t="s">
        <v>558</v>
      </c>
      <c r="B10" s="1106" t="s">
        <v>3740</v>
      </c>
      <c r="C10" s="1215" t="s">
        <v>3741</v>
      </c>
      <c r="D10" s="1241" t="s">
        <v>3742</v>
      </c>
      <c r="E10" s="1208">
        <v>297.60000000000002</v>
      </c>
      <c r="F10" s="1208">
        <v>267.8</v>
      </c>
      <c r="G10" s="1208">
        <v>241</v>
      </c>
    </row>
    <row r="11" spans="1:7" x14ac:dyDescent="0.2">
      <c r="A11" s="1240" t="s">
        <v>558</v>
      </c>
      <c r="B11" s="1106" t="s">
        <v>3743</v>
      </c>
      <c r="C11" s="1215" t="s">
        <v>3744</v>
      </c>
      <c r="D11" s="1241" t="s">
        <v>3745</v>
      </c>
      <c r="E11" s="1208">
        <v>307.39999999999998</v>
      </c>
      <c r="F11" s="1208">
        <v>276.7</v>
      </c>
      <c r="G11" s="1208">
        <v>249</v>
      </c>
    </row>
    <row r="12" spans="1:7" x14ac:dyDescent="0.2">
      <c r="A12" s="1240" t="s">
        <v>558</v>
      </c>
      <c r="B12" s="1106" t="s">
        <v>3746</v>
      </c>
      <c r="C12" s="1215" t="s">
        <v>3747</v>
      </c>
      <c r="D12" s="1241" t="s">
        <v>3748</v>
      </c>
      <c r="E12" s="1208">
        <v>307.39999999999998</v>
      </c>
      <c r="F12" s="1208">
        <v>276.7</v>
      </c>
      <c r="G12" s="1208">
        <v>249</v>
      </c>
    </row>
    <row r="13" spans="1:7" x14ac:dyDescent="0.2">
      <c r="A13" s="1240" t="s">
        <v>558</v>
      </c>
      <c r="B13" s="1242" t="s">
        <v>147</v>
      </c>
      <c r="C13" s="1209" t="s">
        <v>558</v>
      </c>
      <c r="D13" s="1242" t="s">
        <v>558</v>
      </c>
      <c r="E13" s="1209" t="s">
        <v>558</v>
      </c>
      <c r="F13" s="1209" t="s">
        <v>558</v>
      </c>
      <c r="G13" s="1210" t="s">
        <v>135</v>
      </c>
    </row>
    <row r="14" spans="1:7" x14ac:dyDescent="0.2">
      <c r="A14" s="1240" t="s">
        <v>558</v>
      </c>
      <c r="B14" s="1106" t="s">
        <v>3749</v>
      </c>
      <c r="C14" s="1215" t="s">
        <v>3750</v>
      </c>
      <c r="D14" s="1241" t="s">
        <v>3751</v>
      </c>
      <c r="E14" s="1208">
        <v>208.7</v>
      </c>
      <c r="F14" s="1208">
        <v>187.8</v>
      </c>
      <c r="G14" s="1208">
        <v>169</v>
      </c>
    </row>
    <row r="15" spans="1:7" x14ac:dyDescent="0.2">
      <c r="A15" s="1240" t="s">
        <v>558</v>
      </c>
      <c r="B15" s="1106" t="s">
        <v>3752</v>
      </c>
      <c r="C15" s="1215" t="s">
        <v>3753</v>
      </c>
      <c r="D15" s="1241" t="s">
        <v>3754</v>
      </c>
      <c r="E15" s="1208">
        <v>208.7</v>
      </c>
      <c r="F15" s="1208">
        <v>187.8</v>
      </c>
      <c r="G15" s="1208">
        <v>169</v>
      </c>
    </row>
    <row r="16" spans="1:7" x14ac:dyDescent="0.2">
      <c r="A16" s="1240" t="s">
        <v>558</v>
      </c>
      <c r="B16" s="1106" t="s">
        <v>3755</v>
      </c>
      <c r="C16" s="1215" t="s">
        <v>3756</v>
      </c>
      <c r="D16" s="1241" t="s">
        <v>3757</v>
      </c>
      <c r="E16" s="1208">
        <v>208.7</v>
      </c>
      <c r="F16" s="1208">
        <v>187.8</v>
      </c>
      <c r="G16" s="1208">
        <v>169</v>
      </c>
    </row>
    <row r="17" spans="1:7" x14ac:dyDescent="0.2">
      <c r="A17" s="1240" t="s">
        <v>558</v>
      </c>
      <c r="B17" s="1106" t="s">
        <v>3758</v>
      </c>
      <c r="C17" s="1215" t="s">
        <v>3759</v>
      </c>
      <c r="D17" s="1241" t="s">
        <v>3760</v>
      </c>
      <c r="E17" s="1208">
        <v>218.6</v>
      </c>
      <c r="F17" s="1208">
        <v>196.7</v>
      </c>
      <c r="G17" s="1208">
        <v>177</v>
      </c>
    </row>
    <row r="18" spans="1:7" x14ac:dyDescent="0.2">
      <c r="A18" s="1240" t="s">
        <v>558</v>
      </c>
      <c r="B18" s="1106" t="s">
        <v>3761</v>
      </c>
      <c r="C18" s="1215" t="s">
        <v>3762</v>
      </c>
      <c r="D18" s="1241" t="s">
        <v>3763</v>
      </c>
      <c r="E18" s="1208">
        <v>218.6</v>
      </c>
      <c r="F18" s="1208">
        <v>196.7</v>
      </c>
      <c r="G18" s="1208">
        <v>177</v>
      </c>
    </row>
    <row r="19" spans="1:7" x14ac:dyDescent="0.2">
      <c r="A19" s="1240" t="s">
        <v>558</v>
      </c>
      <c r="B19" s="1106" t="s">
        <v>3764</v>
      </c>
      <c r="C19" s="1215" t="s">
        <v>3765</v>
      </c>
      <c r="D19" s="1241" t="s">
        <v>3766</v>
      </c>
      <c r="E19" s="1208">
        <v>218.6</v>
      </c>
      <c r="F19" s="1208">
        <v>196.7</v>
      </c>
      <c r="G19" s="1208">
        <v>177</v>
      </c>
    </row>
    <row r="20" spans="1:7" x14ac:dyDescent="0.2">
      <c r="A20" s="1240" t="s">
        <v>558</v>
      </c>
      <c r="B20" s="1106" t="s">
        <v>3767</v>
      </c>
      <c r="C20" s="1215" t="s">
        <v>3768</v>
      </c>
      <c r="D20" s="1241" t="s">
        <v>3769</v>
      </c>
      <c r="E20" s="1208">
        <v>309.89999999999998</v>
      </c>
      <c r="F20" s="1208">
        <v>278.89999999999998</v>
      </c>
      <c r="G20" s="1208">
        <v>251</v>
      </c>
    </row>
    <row r="21" spans="1:7" x14ac:dyDescent="0.2">
      <c r="A21" s="1240" t="s">
        <v>558</v>
      </c>
      <c r="B21" s="1106" t="s">
        <v>3770</v>
      </c>
      <c r="C21" s="1215" t="s">
        <v>3771</v>
      </c>
      <c r="D21" s="1241" t="s">
        <v>3772</v>
      </c>
      <c r="E21" s="1208">
        <v>309.89999999999998</v>
      </c>
      <c r="F21" s="1208">
        <v>278.89999999999998</v>
      </c>
      <c r="G21" s="1208">
        <v>251</v>
      </c>
    </row>
    <row r="22" spans="1:7" x14ac:dyDescent="0.2">
      <c r="A22" s="1240" t="s">
        <v>558</v>
      </c>
      <c r="B22" s="1106" t="s">
        <v>3773</v>
      </c>
      <c r="C22" s="1215" t="s">
        <v>3774</v>
      </c>
      <c r="D22" s="1241" t="s">
        <v>3775</v>
      </c>
      <c r="E22" s="1208">
        <v>319.8</v>
      </c>
      <c r="F22" s="1208">
        <v>287.8</v>
      </c>
      <c r="G22" s="1208">
        <v>259</v>
      </c>
    </row>
    <row r="23" spans="1:7" x14ac:dyDescent="0.2">
      <c r="A23" s="1240" t="s">
        <v>558</v>
      </c>
      <c r="B23" s="1106" t="s">
        <v>3776</v>
      </c>
      <c r="C23" s="1215" t="s">
        <v>3777</v>
      </c>
      <c r="D23" s="1241" t="s">
        <v>3778</v>
      </c>
      <c r="E23" s="1208">
        <v>319.8</v>
      </c>
      <c r="F23" s="1208">
        <v>287.8</v>
      </c>
      <c r="G23" s="1208">
        <v>259</v>
      </c>
    </row>
    <row r="24" spans="1:7" x14ac:dyDescent="0.2">
      <c r="A24" s="1240" t="s">
        <v>558</v>
      </c>
      <c r="B24" s="1243" t="s">
        <v>154</v>
      </c>
      <c r="C24" s="1210" t="s">
        <v>558</v>
      </c>
      <c r="D24" s="1227" t="s">
        <v>155</v>
      </c>
      <c r="E24" s="1211" t="s">
        <v>558</v>
      </c>
      <c r="F24" s="1212" t="s">
        <v>156</v>
      </c>
      <c r="G24" s="1212" t="s">
        <v>558</v>
      </c>
    </row>
    <row r="25" spans="1:7" x14ac:dyDescent="0.2">
      <c r="A25" s="1240" t="s">
        <v>558</v>
      </c>
      <c r="B25" s="1106" t="s">
        <v>157</v>
      </c>
      <c r="C25" s="1215" t="s">
        <v>558</v>
      </c>
      <c r="D25" s="1241" t="s">
        <v>158</v>
      </c>
      <c r="E25" s="1213" t="s">
        <v>558</v>
      </c>
      <c r="F25" s="1214">
        <v>25</v>
      </c>
      <c r="G25" s="1215" t="s">
        <v>558</v>
      </c>
    </row>
    <row r="26" spans="1:7" x14ac:dyDescent="0.2">
      <c r="A26" s="1240" t="s">
        <v>558</v>
      </c>
      <c r="B26" s="1106" t="s">
        <v>159</v>
      </c>
      <c r="C26" s="1215" t="s">
        <v>558</v>
      </c>
      <c r="D26" s="1241" t="s">
        <v>3779</v>
      </c>
      <c r="E26" s="1213" t="s">
        <v>558</v>
      </c>
      <c r="F26" s="1214">
        <v>46</v>
      </c>
      <c r="G26" s="1215" t="s">
        <v>558</v>
      </c>
    </row>
    <row r="27" spans="1:7" x14ac:dyDescent="0.2">
      <c r="A27" s="1240" t="s">
        <v>558</v>
      </c>
      <c r="B27" s="1106" t="s">
        <v>161</v>
      </c>
      <c r="C27" s="1215" t="s">
        <v>558</v>
      </c>
      <c r="D27" s="1241" t="s">
        <v>202</v>
      </c>
      <c r="E27" s="1213" t="s">
        <v>558</v>
      </c>
      <c r="F27" s="1214">
        <v>16.5</v>
      </c>
      <c r="G27" s="1215" t="s">
        <v>558</v>
      </c>
    </row>
    <row r="28" spans="1:7" x14ac:dyDescent="0.2">
      <c r="A28" s="1240" t="s">
        <v>558</v>
      </c>
      <c r="B28" s="1106" t="s">
        <v>172</v>
      </c>
      <c r="C28" s="1215" t="s">
        <v>558</v>
      </c>
      <c r="D28" s="1241" t="s">
        <v>173</v>
      </c>
      <c r="E28" s="1213" t="s">
        <v>558</v>
      </c>
      <c r="F28" s="1214">
        <v>22</v>
      </c>
      <c r="G28" s="1215" t="s">
        <v>558</v>
      </c>
    </row>
    <row r="29" spans="1:7" x14ac:dyDescent="0.2">
      <c r="A29" s="1240" t="s">
        <v>558</v>
      </c>
      <c r="B29" s="1106" t="s">
        <v>414</v>
      </c>
      <c r="C29" s="1215" t="s">
        <v>558</v>
      </c>
      <c r="D29" s="1241" t="s">
        <v>3780</v>
      </c>
      <c r="E29" s="1213" t="s">
        <v>558</v>
      </c>
      <c r="F29" s="1214">
        <v>70</v>
      </c>
      <c r="G29" s="1215" t="s">
        <v>558</v>
      </c>
    </row>
    <row r="30" spans="1:7" x14ac:dyDescent="0.2">
      <c r="A30" s="1240" t="s">
        <v>558</v>
      </c>
      <c r="B30" s="1245" t="s">
        <v>355</v>
      </c>
      <c r="C30" s="1218" t="s">
        <v>558</v>
      </c>
      <c r="D30" s="1246" t="s">
        <v>3781</v>
      </c>
      <c r="E30" s="1216" t="s">
        <v>558</v>
      </c>
      <c r="F30" s="1217" t="s">
        <v>169</v>
      </c>
      <c r="G30" s="1218" t="s">
        <v>558</v>
      </c>
    </row>
    <row r="31" spans="1:7" x14ac:dyDescent="0.2">
      <c r="A31" s="1247" t="s">
        <v>558</v>
      </c>
      <c r="B31" s="1271" t="s">
        <v>178</v>
      </c>
      <c r="C31" s="1266" t="s">
        <v>138</v>
      </c>
      <c r="D31" s="1272" t="s">
        <v>155</v>
      </c>
      <c r="E31" s="1207">
        <v>0.15</v>
      </c>
      <c r="F31" s="1207">
        <v>0.1</v>
      </c>
      <c r="G31" s="1207">
        <v>0.05</v>
      </c>
    </row>
    <row r="32" spans="1:7" x14ac:dyDescent="0.2">
      <c r="A32" s="1240" t="s">
        <v>135</v>
      </c>
      <c r="B32" s="1249" t="s">
        <v>179</v>
      </c>
      <c r="C32" s="1229">
        <v>600100189</v>
      </c>
      <c r="D32" s="1250" t="s">
        <v>180</v>
      </c>
      <c r="E32" s="1219">
        <v>22.2</v>
      </c>
      <c r="F32" s="1219">
        <v>20</v>
      </c>
      <c r="G32" s="1235">
        <v>18</v>
      </c>
    </row>
    <row r="33" spans="1:7" x14ac:dyDescent="0.2">
      <c r="A33" s="1240" t="s">
        <v>135</v>
      </c>
      <c r="B33" s="1106" t="s">
        <v>181</v>
      </c>
      <c r="C33" s="1215" t="s">
        <v>558</v>
      </c>
      <c r="D33" s="1241" t="s">
        <v>182</v>
      </c>
      <c r="E33" s="1208">
        <v>55.6</v>
      </c>
      <c r="F33" s="1208">
        <v>50</v>
      </c>
      <c r="G33" s="1236">
        <v>45</v>
      </c>
    </row>
    <row r="34" spans="1:7" x14ac:dyDescent="0.2">
      <c r="A34" s="1240" t="s">
        <v>135</v>
      </c>
      <c r="B34" s="1106" t="s">
        <v>183</v>
      </c>
      <c r="C34" s="1215">
        <v>600100176</v>
      </c>
      <c r="D34" s="1241" t="s">
        <v>184</v>
      </c>
      <c r="E34" s="1208">
        <v>22.2</v>
      </c>
      <c r="F34" s="1208">
        <v>20</v>
      </c>
      <c r="G34" s="1236">
        <v>18</v>
      </c>
    </row>
    <row r="35" spans="1:7" x14ac:dyDescent="0.2">
      <c r="A35" s="1240" t="s">
        <v>558</v>
      </c>
      <c r="B35" s="1245" t="s">
        <v>3782</v>
      </c>
      <c r="C35" s="1218" t="s">
        <v>135</v>
      </c>
      <c r="D35" s="1251" t="s">
        <v>486</v>
      </c>
      <c r="E35" s="685">
        <v>127.1</v>
      </c>
      <c r="F35" s="1171">
        <v>114.4</v>
      </c>
      <c r="G35" s="1171">
        <v>103</v>
      </c>
    </row>
    <row r="36" spans="1:7" x14ac:dyDescent="0.2">
      <c r="A36" s="1252" t="s">
        <v>558</v>
      </c>
      <c r="B36" s="1249" t="s">
        <v>327</v>
      </c>
      <c r="C36" s="1229" t="s">
        <v>328</v>
      </c>
      <c r="D36" s="1249" t="s">
        <v>329</v>
      </c>
      <c r="E36" s="415">
        <v>74.099999999999994</v>
      </c>
      <c r="F36" s="1173">
        <v>66.7</v>
      </c>
      <c r="G36" s="1173">
        <v>60</v>
      </c>
    </row>
    <row r="37" spans="1:7" ht="24" x14ac:dyDescent="0.2">
      <c r="A37" s="1252" t="s">
        <v>558</v>
      </c>
      <c r="B37" s="1106" t="s">
        <v>2960</v>
      </c>
      <c r="C37" s="1215" t="s">
        <v>2961</v>
      </c>
      <c r="D37" s="1241" t="s">
        <v>2962</v>
      </c>
      <c r="E37" s="415">
        <v>79</v>
      </c>
      <c r="F37" s="1173">
        <v>71.099999999999994</v>
      </c>
      <c r="G37" s="1173">
        <v>64</v>
      </c>
    </row>
    <row r="38" spans="1:7" ht="17" x14ac:dyDescent="0.2">
      <c r="A38" s="1238" t="s">
        <v>2826</v>
      </c>
      <c r="B38" s="1265" t="s">
        <v>137</v>
      </c>
      <c r="C38" s="1265" t="s">
        <v>138</v>
      </c>
      <c r="D38" s="1270" t="s">
        <v>3718</v>
      </c>
      <c r="E38" s="1221">
        <v>0.15</v>
      </c>
      <c r="F38" s="1221">
        <v>0.1</v>
      </c>
      <c r="G38" s="1221">
        <v>0.05</v>
      </c>
    </row>
    <row r="39" spans="1:7" x14ac:dyDescent="0.2">
      <c r="A39" s="1240" t="s">
        <v>558</v>
      </c>
      <c r="B39" s="1106" t="s">
        <v>2828</v>
      </c>
      <c r="C39" s="1215" t="s">
        <v>135</v>
      </c>
      <c r="D39" s="1241" t="s">
        <v>2829</v>
      </c>
      <c r="E39" s="1208">
        <v>343.2</v>
      </c>
      <c r="F39" s="1208">
        <v>308.89999999999998</v>
      </c>
      <c r="G39" s="1208">
        <v>278</v>
      </c>
    </row>
    <row r="40" spans="1:7" x14ac:dyDescent="0.2">
      <c r="A40" s="1240" t="s">
        <v>558</v>
      </c>
      <c r="B40" s="1106" t="s">
        <v>2830</v>
      </c>
      <c r="C40" s="1215" t="s">
        <v>135</v>
      </c>
      <c r="D40" s="1241" t="s">
        <v>2831</v>
      </c>
      <c r="E40" s="1208">
        <v>367.9</v>
      </c>
      <c r="F40" s="1208">
        <v>331.1</v>
      </c>
      <c r="G40" s="1208">
        <v>298</v>
      </c>
    </row>
    <row r="41" spans="1:7" x14ac:dyDescent="0.2">
      <c r="A41" s="1240" t="s">
        <v>558</v>
      </c>
      <c r="B41" s="1243" t="s">
        <v>154</v>
      </c>
      <c r="C41" s="1210" t="s">
        <v>558</v>
      </c>
      <c r="D41" s="1244" t="s">
        <v>155</v>
      </c>
      <c r="E41" s="1211" t="s">
        <v>558</v>
      </c>
      <c r="F41" s="1212" t="s">
        <v>156</v>
      </c>
      <c r="G41" s="1212" t="s">
        <v>558</v>
      </c>
    </row>
    <row r="42" spans="1:7" x14ac:dyDescent="0.2">
      <c r="A42" s="1240" t="s">
        <v>558</v>
      </c>
      <c r="B42" s="1106" t="s">
        <v>161</v>
      </c>
      <c r="C42" s="1215" t="s">
        <v>135</v>
      </c>
      <c r="D42" s="1241" t="s">
        <v>202</v>
      </c>
      <c r="E42" s="1213" t="s">
        <v>558</v>
      </c>
      <c r="F42" s="1214">
        <v>20</v>
      </c>
      <c r="G42" s="1215" t="s">
        <v>558</v>
      </c>
    </row>
    <row r="43" spans="1:7" x14ac:dyDescent="0.2">
      <c r="A43" s="1240" t="s">
        <v>558</v>
      </c>
      <c r="B43" s="1106" t="s">
        <v>2832</v>
      </c>
      <c r="C43" s="1215" t="s">
        <v>135</v>
      </c>
      <c r="D43" s="1241" t="s">
        <v>2833</v>
      </c>
      <c r="E43" s="1213" t="s">
        <v>558</v>
      </c>
      <c r="F43" s="1214">
        <v>90</v>
      </c>
      <c r="G43" s="1215" t="s">
        <v>558</v>
      </c>
    </row>
    <row r="44" spans="1:7" ht="21" customHeight="1" x14ac:dyDescent="0.2">
      <c r="A44" s="1253" t="s">
        <v>188</v>
      </c>
      <c r="B44" s="1254"/>
      <c r="C44" s="1222" t="s">
        <v>558</v>
      </c>
      <c r="D44" s="1254" t="s">
        <v>558</v>
      </c>
      <c r="E44" s="1222" t="s">
        <v>558</v>
      </c>
      <c r="F44" s="1217" t="s">
        <v>135</v>
      </c>
      <c r="G44" s="1217" t="s">
        <v>135</v>
      </c>
    </row>
    <row r="45" spans="1:7" ht="17" x14ac:dyDescent="0.2">
      <c r="A45" s="1238" t="s">
        <v>3783</v>
      </c>
      <c r="B45" s="1265" t="s">
        <v>3412</v>
      </c>
      <c r="C45" s="1265" t="s">
        <v>138</v>
      </c>
      <c r="D45" s="1270" t="s">
        <v>3784</v>
      </c>
      <c r="E45" s="1207">
        <v>0.15</v>
      </c>
      <c r="F45" s="1207">
        <v>0.1</v>
      </c>
      <c r="G45" s="1207">
        <v>0.05</v>
      </c>
    </row>
    <row r="46" spans="1:7" x14ac:dyDescent="0.2">
      <c r="A46" s="1240" t="s">
        <v>558</v>
      </c>
      <c r="B46" s="1242" t="s">
        <v>370</v>
      </c>
      <c r="C46" s="1209" t="s">
        <v>558</v>
      </c>
      <c r="D46" s="1244" t="s">
        <v>558</v>
      </c>
      <c r="E46" s="1209" t="s">
        <v>558</v>
      </c>
      <c r="F46" s="1209" t="s">
        <v>558</v>
      </c>
      <c r="G46" s="1210" t="s">
        <v>558</v>
      </c>
    </row>
    <row r="47" spans="1:7" x14ac:dyDescent="0.2">
      <c r="A47" s="1255" t="s">
        <v>558</v>
      </c>
      <c r="B47" s="1242" t="s">
        <v>3785</v>
      </c>
      <c r="C47" s="1223" t="s">
        <v>558</v>
      </c>
      <c r="D47" s="1256" t="s">
        <v>558</v>
      </c>
      <c r="E47" s="1223" t="s">
        <v>558</v>
      </c>
      <c r="F47" s="1223" t="s">
        <v>558</v>
      </c>
      <c r="G47" s="1224" t="s">
        <v>558</v>
      </c>
    </row>
    <row r="48" spans="1:7" x14ac:dyDescent="0.2">
      <c r="A48" s="1240" t="s">
        <v>558</v>
      </c>
      <c r="B48" s="1106" t="s">
        <v>3786</v>
      </c>
      <c r="C48" s="1215" t="s">
        <v>3787</v>
      </c>
      <c r="D48" s="1241" t="s">
        <v>3788</v>
      </c>
      <c r="E48" s="1208">
        <v>309.89999999999998</v>
      </c>
      <c r="F48" s="1208">
        <v>278.89999999999998</v>
      </c>
      <c r="G48" s="1208">
        <v>251</v>
      </c>
    </row>
    <row r="49" spans="1:7" x14ac:dyDescent="0.2">
      <c r="A49" s="1240" t="s">
        <v>558</v>
      </c>
      <c r="B49" s="1106" t="s">
        <v>3789</v>
      </c>
      <c r="C49" s="1215" t="s">
        <v>558</v>
      </c>
      <c r="D49" s="1241" t="s">
        <v>3790</v>
      </c>
      <c r="E49" s="1208">
        <v>309.89999999999998</v>
      </c>
      <c r="F49" s="1208">
        <v>278.89999999999998</v>
      </c>
      <c r="G49" s="1208">
        <v>251</v>
      </c>
    </row>
    <row r="50" spans="1:7" x14ac:dyDescent="0.2">
      <c r="A50" s="1240" t="s">
        <v>558</v>
      </c>
      <c r="B50" s="1106" t="s">
        <v>3791</v>
      </c>
      <c r="C50" s="1215" t="s">
        <v>3792</v>
      </c>
      <c r="D50" s="1241" t="s">
        <v>3793</v>
      </c>
      <c r="E50" s="1208">
        <v>309.89999999999998</v>
      </c>
      <c r="F50" s="1208">
        <v>278.89999999999998</v>
      </c>
      <c r="G50" s="1208">
        <v>251</v>
      </c>
    </row>
    <row r="51" spans="1:7" x14ac:dyDescent="0.2">
      <c r="A51" s="1240" t="s">
        <v>558</v>
      </c>
      <c r="B51" s="1106" t="s">
        <v>3794</v>
      </c>
      <c r="C51" s="1215" t="s">
        <v>3795</v>
      </c>
      <c r="D51" s="1241" t="s">
        <v>3796</v>
      </c>
      <c r="E51" s="1208">
        <v>319.8</v>
      </c>
      <c r="F51" s="1208">
        <v>287.8</v>
      </c>
      <c r="G51" s="1208">
        <v>259</v>
      </c>
    </row>
    <row r="52" spans="1:7" x14ac:dyDescent="0.2">
      <c r="A52" s="1240" t="s">
        <v>558</v>
      </c>
      <c r="B52" s="1106" t="s">
        <v>3797</v>
      </c>
      <c r="C52" s="1215" t="s">
        <v>3798</v>
      </c>
      <c r="D52" s="1241" t="s">
        <v>3799</v>
      </c>
      <c r="E52" s="1208">
        <v>319.8</v>
      </c>
      <c r="F52" s="1208">
        <v>287.8</v>
      </c>
      <c r="G52" s="1208">
        <v>259</v>
      </c>
    </row>
    <row r="53" spans="1:7" x14ac:dyDescent="0.2">
      <c r="A53" s="1240" t="s">
        <v>558</v>
      </c>
      <c r="B53" s="1106" t="s">
        <v>3800</v>
      </c>
      <c r="C53" s="1215" t="s">
        <v>558</v>
      </c>
      <c r="D53" s="1241" t="s">
        <v>3801</v>
      </c>
      <c r="E53" s="1208">
        <v>319.8</v>
      </c>
      <c r="F53" s="1208">
        <v>287.8</v>
      </c>
      <c r="G53" s="1208">
        <v>259</v>
      </c>
    </row>
    <row r="54" spans="1:7" x14ac:dyDescent="0.2">
      <c r="A54" s="1240" t="s">
        <v>558</v>
      </c>
      <c r="B54" s="1106" t="s">
        <v>3802</v>
      </c>
      <c r="C54" s="1215" t="s">
        <v>3803</v>
      </c>
      <c r="D54" s="1241" t="s">
        <v>3804</v>
      </c>
      <c r="E54" s="1208">
        <v>319.8</v>
      </c>
      <c r="F54" s="1208">
        <v>287.8</v>
      </c>
      <c r="G54" s="1208">
        <v>259</v>
      </c>
    </row>
    <row r="55" spans="1:7" x14ac:dyDescent="0.2">
      <c r="A55" s="1240" t="s">
        <v>558</v>
      </c>
      <c r="B55" s="1106" t="s">
        <v>3805</v>
      </c>
      <c r="C55" s="1215" t="s">
        <v>3806</v>
      </c>
      <c r="D55" s="1241" t="s">
        <v>3807</v>
      </c>
      <c r="E55" s="1208">
        <v>319.8</v>
      </c>
      <c r="F55" s="1208">
        <v>287.8</v>
      </c>
      <c r="G55" s="1208">
        <v>259</v>
      </c>
    </row>
    <row r="56" spans="1:7" x14ac:dyDescent="0.2">
      <c r="A56" s="1240" t="s">
        <v>558</v>
      </c>
      <c r="B56" s="1106" t="s">
        <v>3808</v>
      </c>
      <c r="C56" s="1215" t="s">
        <v>3809</v>
      </c>
      <c r="D56" s="1241" t="s">
        <v>3810</v>
      </c>
      <c r="E56" s="1208">
        <v>309.89999999999998</v>
      </c>
      <c r="F56" s="1208">
        <v>278.89999999999998</v>
      </c>
      <c r="G56" s="1208">
        <v>251</v>
      </c>
    </row>
    <row r="57" spans="1:7" x14ac:dyDescent="0.2">
      <c r="A57" s="1240" t="s">
        <v>558</v>
      </c>
      <c r="B57" s="1106" t="s">
        <v>3811</v>
      </c>
      <c r="C57" s="1215" t="s">
        <v>3812</v>
      </c>
      <c r="D57" s="1241" t="s">
        <v>3813</v>
      </c>
      <c r="E57" s="1208">
        <v>324.7</v>
      </c>
      <c r="F57" s="1208">
        <v>292.2</v>
      </c>
      <c r="G57" s="1208">
        <v>263</v>
      </c>
    </row>
    <row r="58" spans="1:7" x14ac:dyDescent="0.2">
      <c r="A58" s="1240" t="s">
        <v>558</v>
      </c>
      <c r="B58" s="1106" t="s">
        <v>3814</v>
      </c>
      <c r="C58" s="1215" t="s">
        <v>3815</v>
      </c>
      <c r="D58" s="1241" t="s">
        <v>3816</v>
      </c>
      <c r="E58" s="1208">
        <v>324.7</v>
      </c>
      <c r="F58" s="1208">
        <v>292.2</v>
      </c>
      <c r="G58" s="1208">
        <v>263</v>
      </c>
    </row>
    <row r="59" spans="1:7" x14ac:dyDescent="0.2">
      <c r="A59" s="1240" t="s">
        <v>558</v>
      </c>
      <c r="B59" s="1106" t="s">
        <v>3817</v>
      </c>
      <c r="C59" s="1215" t="s">
        <v>3818</v>
      </c>
      <c r="D59" s="1241" t="s">
        <v>3819</v>
      </c>
      <c r="E59" s="1208">
        <v>324.7</v>
      </c>
      <c r="F59" s="1208">
        <v>292.2</v>
      </c>
      <c r="G59" s="1208">
        <v>263</v>
      </c>
    </row>
    <row r="60" spans="1:7" x14ac:dyDescent="0.2">
      <c r="A60" s="1240" t="s">
        <v>558</v>
      </c>
      <c r="B60" s="1106" t="s">
        <v>3820</v>
      </c>
      <c r="C60" s="1215" t="s">
        <v>3821</v>
      </c>
      <c r="D60" s="1241" t="s">
        <v>3822</v>
      </c>
      <c r="E60" s="1208">
        <v>334.6</v>
      </c>
      <c r="F60" s="1208">
        <v>301.10000000000002</v>
      </c>
      <c r="G60" s="1208">
        <v>271</v>
      </c>
    </row>
    <row r="61" spans="1:7" x14ac:dyDescent="0.2">
      <c r="A61" s="1240" t="s">
        <v>558</v>
      </c>
      <c r="B61" s="1106" t="s">
        <v>3823</v>
      </c>
      <c r="C61" s="1215" t="s">
        <v>3824</v>
      </c>
      <c r="D61" s="1241" t="s">
        <v>3825</v>
      </c>
      <c r="E61" s="1208">
        <v>334.6</v>
      </c>
      <c r="F61" s="1208">
        <v>301.10000000000002</v>
      </c>
      <c r="G61" s="1208">
        <v>271</v>
      </c>
    </row>
    <row r="62" spans="1:7" x14ac:dyDescent="0.2">
      <c r="A62" s="1240" t="s">
        <v>558</v>
      </c>
      <c r="B62" s="1106" t="s">
        <v>3826</v>
      </c>
      <c r="C62" s="1215" t="s">
        <v>3827</v>
      </c>
      <c r="D62" s="1241" t="s">
        <v>3828</v>
      </c>
      <c r="E62" s="1208">
        <v>334.6</v>
      </c>
      <c r="F62" s="1208">
        <v>301.10000000000002</v>
      </c>
      <c r="G62" s="1208">
        <v>271</v>
      </c>
    </row>
    <row r="63" spans="1:7" x14ac:dyDescent="0.2">
      <c r="A63" s="1240" t="s">
        <v>558</v>
      </c>
      <c r="B63" s="1106" t="s">
        <v>3829</v>
      </c>
      <c r="C63" s="1215" t="s">
        <v>3830</v>
      </c>
      <c r="D63" s="1241" t="s">
        <v>3831</v>
      </c>
      <c r="E63" s="1208">
        <v>337</v>
      </c>
      <c r="F63" s="1208">
        <v>303.3</v>
      </c>
      <c r="G63" s="1208">
        <v>273</v>
      </c>
    </row>
    <row r="64" spans="1:7" x14ac:dyDescent="0.2">
      <c r="A64" s="1240" t="s">
        <v>558</v>
      </c>
      <c r="B64" s="1106" t="s">
        <v>3832</v>
      </c>
      <c r="C64" s="1215" t="s">
        <v>3833</v>
      </c>
      <c r="D64" s="1241" t="s">
        <v>3834</v>
      </c>
      <c r="E64" s="1208">
        <v>337</v>
      </c>
      <c r="F64" s="1208">
        <v>303.3</v>
      </c>
      <c r="G64" s="1208">
        <v>273</v>
      </c>
    </row>
    <row r="65" spans="1:7" x14ac:dyDescent="0.2">
      <c r="A65" s="1240" t="s">
        <v>558</v>
      </c>
      <c r="B65" s="1106" t="s">
        <v>3835</v>
      </c>
      <c r="C65" s="1215" t="s">
        <v>558</v>
      </c>
      <c r="D65" s="1241" t="s">
        <v>3836</v>
      </c>
      <c r="E65" s="1208">
        <v>337</v>
      </c>
      <c r="F65" s="1208">
        <v>303.3</v>
      </c>
      <c r="G65" s="1208">
        <v>273</v>
      </c>
    </row>
    <row r="66" spans="1:7" x14ac:dyDescent="0.2">
      <c r="A66" s="1240" t="s">
        <v>558</v>
      </c>
      <c r="B66" s="1106" t="s">
        <v>3837</v>
      </c>
      <c r="C66" s="1215" t="s">
        <v>3838</v>
      </c>
      <c r="D66" s="1241" t="s">
        <v>3839</v>
      </c>
      <c r="E66" s="1208">
        <v>346.9</v>
      </c>
      <c r="F66" s="1208">
        <v>312.2</v>
      </c>
      <c r="G66" s="1208">
        <v>281</v>
      </c>
    </row>
    <row r="67" spans="1:7" x14ac:dyDescent="0.2">
      <c r="A67" s="1240" t="s">
        <v>558</v>
      </c>
      <c r="B67" s="1106" t="s">
        <v>3840</v>
      </c>
      <c r="C67" s="1215" t="s">
        <v>3841</v>
      </c>
      <c r="D67" s="1241" t="s">
        <v>3842</v>
      </c>
      <c r="E67" s="1208">
        <v>346.9</v>
      </c>
      <c r="F67" s="1208">
        <v>312.2</v>
      </c>
      <c r="G67" s="1208">
        <v>281</v>
      </c>
    </row>
    <row r="68" spans="1:7" x14ac:dyDescent="0.2">
      <c r="A68" s="1240" t="s">
        <v>558</v>
      </c>
      <c r="B68" s="1106" t="s">
        <v>3843</v>
      </c>
      <c r="C68" s="1215" t="s">
        <v>558</v>
      </c>
      <c r="D68" s="1241" t="s">
        <v>3844</v>
      </c>
      <c r="E68" s="1208">
        <v>346.9</v>
      </c>
      <c r="F68" s="1208">
        <v>312.2</v>
      </c>
      <c r="G68" s="1208">
        <v>281</v>
      </c>
    </row>
    <row r="69" spans="1:7" x14ac:dyDescent="0.2">
      <c r="A69" s="1240" t="s">
        <v>558</v>
      </c>
      <c r="B69" s="1106" t="s">
        <v>3845</v>
      </c>
      <c r="C69" s="1215" t="s">
        <v>3846</v>
      </c>
      <c r="D69" s="1241" t="s">
        <v>3847</v>
      </c>
      <c r="E69" s="1208">
        <v>364.2</v>
      </c>
      <c r="F69" s="1208">
        <v>327.8</v>
      </c>
      <c r="G69" s="1208">
        <v>295</v>
      </c>
    </row>
    <row r="70" spans="1:7" x14ac:dyDescent="0.2">
      <c r="A70" s="1240" t="s">
        <v>558</v>
      </c>
      <c r="B70" s="1106" t="s">
        <v>3848</v>
      </c>
      <c r="C70" s="1215" t="s">
        <v>3849</v>
      </c>
      <c r="D70" s="1241" t="s">
        <v>3850</v>
      </c>
      <c r="E70" s="1208">
        <v>364.2</v>
      </c>
      <c r="F70" s="1208">
        <v>327.8</v>
      </c>
      <c r="G70" s="1208">
        <v>295</v>
      </c>
    </row>
    <row r="71" spans="1:7" x14ac:dyDescent="0.2">
      <c r="A71" s="1240" t="s">
        <v>558</v>
      </c>
      <c r="B71" s="1106" t="s">
        <v>3851</v>
      </c>
      <c r="C71" s="1215" t="s">
        <v>558</v>
      </c>
      <c r="D71" s="1241" t="s">
        <v>3852</v>
      </c>
      <c r="E71" s="1208">
        <v>364.2</v>
      </c>
      <c r="F71" s="1208">
        <v>327.8</v>
      </c>
      <c r="G71" s="1208">
        <v>295</v>
      </c>
    </row>
    <row r="72" spans="1:7" x14ac:dyDescent="0.2">
      <c r="A72" s="1240" t="s">
        <v>558</v>
      </c>
      <c r="B72" s="1106" t="s">
        <v>3853</v>
      </c>
      <c r="C72" s="1215" t="s">
        <v>3854</v>
      </c>
      <c r="D72" s="1241" t="s">
        <v>3855</v>
      </c>
      <c r="E72" s="1208">
        <v>374.1</v>
      </c>
      <c r="F72" s="1208">
        <v>336.7</v>
      </c>
      <c r="G72" s="1208">
        <v>303</v>
      </c>
    </row>
    <row r="73" spans="1:7" x14ac:dyDescent="0.2">
      <c r="A73" s="1240" t="s">
        <v>558</v>
      </c>
      <c r="B73" s="1106" t="s">
        <v>3856</v>
      </c>
      <c r="C73" s="1215" t="s">
        <v>558</v>
      </c>
      <c r="D73" s="1241" t="s">
        <v>3857</v>
      </c>
      <c r="E73" s="1208">
        <v>374.1</v>
      </c>
      <c r="F73" s="1208">
        <v>336.7</v>
      </c>
      <c r="G73" s="1208">
        <v>303</v>
      </c>
    </row>
    <row r="74" spans="1:7" x14ac:dyDescent="0.2">
      <c r="A74" s="1240" t="s">
        <v>558</v>
      </c>
      <c r="B74" s="1106" t="s">
        <v>3858</v>
      </c>
      <c r="C74" s="1215" t="s">
        <v>558</v>
      </c>
      <c r="D74" s="1241" t="s">
        <v>3859</v>
      </c>
      <c r="E74" s="1208">
        <v>374.1</v>
      </c>
      <c r="F74" s="1208">
        <v>336.7</v>
      </c>
      <c r="G74" s="1208">
        <v>303</v>
      </c>
    </row>
    <row r="75" spans="1:7" x14ac:dyDescent="0.2">
      <c r="A75" s="1255" t="s">
        <v>558</v>
      </c>
      <c r="B75" s="1242" t="s">
        <v>3860</v>
      </c>
      <c r="C75" s="1223" t="s">
        <v>558</v>
      </c>
      <c r="D75" s="1256" t="s">
        <v>558</v>
      </c>
      <c r="E75" s="1225" t="s">
        <v>558</v>
      </c>
      <c r="F75" s="1225" t="s">
        <v>558</v>
      </c>
      <c r="G75" s="1224" t="s">
        <v>135</v>
      </c>
    </row>
    <row r="76" spans="1:7" x14ac:dyDescent="0.2">
      <c r="A76" s="1240" t="s">
        <v>558</v>
      </c>
      <c r="B76" s="1106" t="s">
        <v>3861</v>
      </c>
      <c r="C76" s="1215" t="s">
        <v>3862</v>
      </c>
      <c r="D76" s="1241" t="s">
        <v>3863</v>
      </c>
      <c r="E76" s="1208">
        <v>324.7</v>
      </c>
      <c r="F76" s="1208">
        <v>292.2</v>
      </c>
      <c r="G76" s="1208">
        <v>263</v>
      </c>
    </row>
    <row r="77" spans="1:7" x14ac:dyDescent="0.2">
      <c r="A77" s="1240" t="s">
        <v>558</v>
      </c>
      <c r="B77" s="1106" t="s">
        <v>3864</v>
      </c>
      <c r="C77" s="1215" t="s">
        <v>558</v>
      </c>
      <c r="D77" s="1241" t="s">
        <v>3865</v>
      </c>
      <c r="E77" s="1208">
        <v>324.7</v>
      </c>
      <c r="F77" s="1208">
        <v>292.2</v>
      </c>
      <c r="G77" s="1208">
        <v>263</v>
      </c>
    </row>
    <row r="78" spans="1:7" x14ac:dyDescent="0.2">
      <c r="A78" s="1240" t="s">
        <v>558</v>
      </c>
      <c r="B78" s="1106" t="s">
        <v>3866</v>
      </c>
      <c r="C78" s="1215" t="s">
        <v>558</v>
      </c>
      <c r="D78" s="1241" t="s">
        <v>3867</v>
      </c>
      <c r="E78" s="1208">
        <v>324.7</v>
      </c>
      <c r="F78" s="1208">
        <v>292.2</v>
      </c>
      <c r="G78" s="1208">
        <v>263</v>
      </c>
    </row>
    <row r="79" spans="1:7" x14ac:dyDescent="0.2">
      <c r="A79" s="1240" t="s">
        <v>558</v>
      </c>
      <c r="B79" s="1106" t="s">
        <v>3868</v>
      </c>
      <c r="C79" s="1215" t="s">
        <v>3869</v>
      </c>
      <c r="D79" s="1241" t="s">
        <v>3870</v>
      </c>
      <c r="E79" s="1208">
        <v>334.6</v>
      </c>
      <c r="F79" s="1208">
        <v>301.10000000000002</v>
      </c>
      <c r="G79" s="1208">
        <v>271</v>
      </c>
    </row>
    <row r="80" spans="1:7" x14ac:dyDescent="0.2">
      <c r="A80" s="1240" t="s">
        <v>558</v>
      </c>
      <c r="B80" s="1106" t="s">
        <v>3871</v>
      </c>
      <c r="C80" s="1215" t="s">
        <v>558</v>
      </c>
      <c r="D80" s="1241" t="s">
        <v>3872</v>
      </c>
      <c r="E80" s="1208">
        <v>334.6</v>
      </c>
      <c r="F80" s="1208">
        <v>301.10000000000002</v>
      </c>
      <c r="G80" s="1208">
        <v>271</v>
      </c>
    </row>
    <row r="81" spans="1:7" x14ac:dyDescent="0.2">
      <c r="A81" s="1240" t="s">
        <v>558</v>
      </c>
      <c r="B81" s="1106" t="s">
        <v>3873</v>
      </c>
      <c r="C81" s="1215" t="s">
        <v>558</v>
      </c>
      <c r="D81" s="1241" t="s">
        <v>3874</v>
      </c>
      <c r="E81" s="1208">
        <v>334.6</v>
      </c>
      <c r="F81" s="1208">
        <v>301.10000000000002</v>
      </c>
      <c r="G81" s="1208">
        <v>271</v>
      </c>
    </row>
    <row r="82" spans="1:7" x14ac:dyDescent="0.2">
      <c r="A82" s="1240" t="s">
        <v>558</v>
      </c>
      <c r="B82" s="1106" t="s">
        <v>3875</v>
      </c>
      <c r="C82" s="1215" t="s">
        <v>3876</v>
      </c>
      <c r="D82" s="1241" t="s">
        <v>3877</v>
      </c>
      <c r="E82" s="1208">
        <v>337</v>
      </c>
      <c r="F82" s="1208">
        <v>303.3</v>
      </c>
      <c r="G82" s="1208">
        <v>273</v>
      </c>
    </row>
    <row r="83" spans="1:7" x14ac:dyDescent="0.2">
      <c r="A83" s="1240" t="s">
        <v>558</v>
      </c>
      <c r="B83" s="1106" t="s">
        <v>3878</v>
      </c>
      <c r="C83" s="1215" t="s">
        <v>3879</v>
      </c>
      <c r="D83" s="1241" t="s">
        <v>3880</v>
      </c>
      <c r="E83" s="1208">
        <v>337</v>
      </c>
      <c r="F83" s="1208">
        <v>303.3</v>
      </c>
      <c r="G83" s="1208">
        <v>273</v>
      </c>
    </row>
    <row r="84" spans="1:7" x14ac:dyDescent="0.2">
      <c r="A84" s="1240" t="s">
        <v>558</v>
      </c>
      <c r="B84" s="1106" t="s">
        <v>3881</v>
      </c>
      <c r="C84" s="1215" t="s">
        <v>558</v>
      </c>
      <c r="D84" s="1241" t="s">
        <v>3882</v>
      </c>
      <c r="E84" s="1208">
        <v>337</v>
      </c>
      <c r="F84" s="1208">
        <v>303.3</v>
      </c>
      <c r="G84" s="1208">
        <v>273</v>
      </c>
    </row>
    <row r="85" spans="1:7" x14ac:dyDescent="0.2">
      <c r="A85" s="1240" t="s">
        <v>558</v>
      </c>
      <c r="B85" s="1106" t="s">
        <v>3883</v>
      </c>
      <c r="C85" s="1215" t="s">
        <v>3884</v>
      </c>
      <c r="D85" s="1241" t="s">
        <v>3885</v>
      </c>
      <c r="E85" s="1208">
        <v>346.9</v>
      </c>
      <c r="F85" s="1208">
        <v>312.2</v>
      </c>
      <c r="G85" s="1208">
        <v>281</v>
      </c>
    </row>
    <row r="86" spans="1:7" x14ac:dyDescent="0.2">
      <c r="A86" s="1240" t="s">
        <v>558</v>
      </c>
      <c r="B86" s="1106" t="s">
        <v>3886</v>
      </c>
      <c r="C86" s="1215" t="s">
        <v>558</v>
      </c>
      <c r="D86" s="1241" t="s">
        <v>3887</v>
      </c>
      <c r="E86" s="1208">
        <v>346.9</v>
      </c>
      <c r="F86" s="1208">
        <v>312.2</v>
      </c>
      <c r="G86" s="1208">
        <v>281</v>
      </c>
    </row>
    <row r="87" spans="1:7" x14ac:dyDescent="0.2">
      <c r="A87" s="1240" t="s">
        <v>558</v>
      </c>
      <c r="B87" s="1106" t="s">
        <v>3888</v>
      </c>
      <c r="C87" s="1215" t="s">
        <v>558</v>
      </c>
      <c r="D87" s="1241" t="s">
        <v>3889</v>
      </c>
      <c r="E87" s="1208">
        <v>346.9</v>
      </c>
      <c r="F87" s="1208">
        <v>312.2</v>
      </c>
      <c r="G87" s="1208">
        <v>281</v>
      </c>
    </row>
    <row r="88" spans="1:7" x14ac:dyDescent="0.2">
      <c r="A88" s="1240" t="s">
        <v>558</v>
      </c>
      <c r="B88" s="1106" t="s">
        <v>3890</v>
      </c>
      <c r="C88" s="1215" t="s">
        <v>558</v>
      </c>
      <c r="D88" s="1241" t="s">
        <v>3891</v>
      </c>
      <c r="E88" s="1208">
        <v>364.2</v>
      </c>
      <c r="F88" s="1208">
        <v>327.8</v>
      </c>
      <c r="G88" s="1208">
        <v>295</v>
      </c>
    </row>
    <row r="89" spans="1:7" x14ac:dyDescent="0.2">
      <c r="A89" s="1240" t="s">
        <v>558</v>
      </c>
      <c r="B89" s="1106" t="s">
        <v>3892</v>
      </c>
      <c r="C89" s="1215" t="s">
        <v>558</v>
      </c>
      <c r="D89" s="1241" t="s">
        <v>3893</v>
      </c>
      <c r="E89" s="1208">
        <v>364.2</v>
      </c>
      <c r="F89" s="1208">
        <v>327.8</v>
      </c>
      <c r="G89" s="1208">
        <v>295</v>
      </c>
    </row>
    <row r="90" spans="1:7" x14ac:dyDescent="0.2">
      <c r="A90" s="1240" t="s">
        <v>558</v>
      </c>
      <c r="B90" s="1106" t="s">
        <v>3894</v>
      </c>
      <c r="C90" s="1215" t="s">
        <v>558</v>
      </c>
      <c r="D90" s="1241" t="s">
        <v>3895</v>
      </c>
      <c r="E90" s="1208">
        <v>364.2</v>
      </c>
      <c r="F90" s="1208">
        <v>327.8</v>
      </c>
      <c r="G90" s="1208">
        <v>295</v>
      </c>
    </row>
    <row r="91" spans="1:7" x14ac:dyDescent="0.2">
      <c r="A91" s="1240" t="s">
        <v>558</v>
      </c>
      <c r="B91" s="1106" t="s">
        <v>3896</v>
      </c>
      <c r="C91" s="1215" t="s">
        <v>558</v>
      </c>
      <c r="D91" s="1241" t="s">
        <v>3897</v>
      </c>
      <c r="E91" s="1208">
        <v>374.1</v>
      </c>
      <c r="F91" s="1208">
        <v>336.7</v>
      </c>
      <c r="G91" s="1208">
        <v>303</v>
      </c>
    </row>
    <row r="92" spans="1:7" x14ac:dyDescent="0.2">
      <c r="A92" s="1240" t="s">
        <v>558</v>
      </c>
      <c r="B92" s="1106" t="s">
        <v>3898</v>
      </c>
      <c r="C92" s="1215" t="s">
        <v>558</v>
      </c>
      <c r="D92" s="1241" t="s">
        <v>3899</v>
      </c>
      <c r="E92" s="1208">
        <v>374.1</v>
      </c>
      <c r="F92" s="1208">
        <v>336.7</v>
      </c>
      <c r="G92" s="1208">
        <v>303</v>
      </c>
    </row>
    <row r="93" spans="1:7" x14ac:dyDescent="0.2">
      <c r="A93" s="1240" t="s">
        <v>558</v>
      </c>
      <c r="B93" s="1106" t="s">
        <v>3900</v>
      </c>
      <c r="C93" s="1215" t="s">
        <v>3901</v>
      </c>
      <c r="D93" s="1241" t="s">
        <v>3902</v>
      </c>
      <c r="E93" s="1208">
        <v>374.1</v>
      </c>
      <c r="F93" s="1208">
        <v>336.7</v>
      </c>
      <c r="G93" s="1208">
        <v>303</v>
      </c>
    </row>
    <row r="94" spans="1:7" x14ac:dyDescent="0.2">
      <c r="A94" s="1240" t="s">
        <v>558</v>
      </c>
      <c r="B94" s="1106" t="s">
        <v>3903</v>
      </c>
      <c r="C94" s="1215" t="s">
        <v>558</v>
      </c>
      <c r="D94" s="1241" t="s">
        <v>3904</v>
      </c>
      <c r="E94" s="1208">
        <v>384</v>
      </c>
      <c r="F94" s="1208">
        <v>345.6</v>
      </c>
      <c r="G94" s="1208">
        <v>311</v>
      </c>
    </row>
    <row r="95" spans="1:7" x14ac:dyDescent="0.2">
      <c r="A95" s="1240" t="s">
        <v>558</v>
      </c>
      <c r="B95" s="1106" t="s">
        <v>3905</v>
      </c>
      <c r="C95" s="1215" t="s">
        <v>558</v>
      </c>
      <c r="D95" s="1241" t="s">
        <v>3906</v>
      </c>
      <c r="E95" s="1208">
        <v>384</v>
      </c>
      <c r="F95" s="1208">
        <v>345.6</v>
      </c>
      <c r="G95" s="1208">
        <v>311</v>
      </c>
    </row>
    <row r="96" spans="1:7" x14ac:dyDescent="0.2">
      <c r="A96" s="1240" t="s">
        <v>558</v>
      </c>
      <c r="B96" s="1106" t="s">
        <v>3907</v>
      </c>
      <c r="C96" s="1215" t="s">
        <v>558</v>
      </c>
      <c r="D96" s="1241" t="s">
        <v>3908</v>
      </c>
      <c r="E96" s="1208">
        <v>384</v>
      </c>
      <c r="F96" s="1208">
        <v>345.6</v>
      </c>
      <c r="G96" s="1208">
        <v>311</v>
      </c>
    </row>
    <row r="97" spans="1:7" x14ac:dyDescent="0.2">
      <c r="A97" s="1240" t="s">
        <v>558</v>
      </c>
      <c r="B97" s="1106" t="s">
        <v>3909</v>
      </c>
      <c r="C97" s="1215" t="s">
        <v>558</v>
      </c>
      <c r="D97" s="1241" t="s">
        <v>3910</v>
      </c>
      <c r="E97" s="1208">
        <v>393.8</v>
      </c>
      <c r="F97" s="1208">
        <v>354.4</v>
      </c>
      <c r="G97" s="1208">
        <v>319</v>
      </c>
    </row>
    <row r="98" spans="1:7" x14ac:dyDescent="0.2">
      <c r="A98" s="1240" t="s">
        <v>558</v>
      </c>
      <c r="B98" s="1106" t="s">
        <v>3911</v>
      </c>
      <c r="C98" s="1215" t="s">
        <v>558</v>
      </c>
      <c r="D98" s="1241" t="s">
        <v>3912</v>
      </c>
      <c r="E98" s="1208">
        <v>393.8</v>
      </c>
      <c r="F98" s="1208">
        <v>354.4</v>
      </c>
      <c r="G98" s="1208">
        <v>319</v>
      </c>
    </row>
    <row r="99" spans="1:7" x14ac:dyDescent="0.2">
      <c r="A99" s="1240" t="s">
        <v>558</v>
      </c>
      <c r="B99" s="1106" t="s">
        <v>3913</v>
      </c>
      <c r="C99" s="1215" t="s">
        <v>558</v>
      </c>
      <c r="D99" s="1241" t="s">
        <v>3914</v>
      </c>
      <c r="E99" s="1208">
        <v>393.8</v>
      </c>
      <c r="F99" s="1208">
        <v>354.4</v>
      </c>
      <c r="G99" s="1208">
        <v>319</v>
      </c>
    </row>
    <row r="100" spans="1:7" x14ac:dyDescent="0.2">
      <c r="A100" s="1255" t="s">
        <v>558</v>
      </c>
      <c r="B100" s="1242" t="s">
        <v>3915</v>
      </c>
      <c r="C100" s="1223" t="s">
        <v>558</v>
      </c>
      <c r="D100" s="1256" t="s">
        <v>558</v>
      </c>
      <c r="E100" s="1225" t="s">
        <v>558</v>
      </c>
      <c r="F100" s="1225" t="s">
        <v>558</v>
      </c>
      <c r="G100" s="1224" t="s">
        <v>135</v>
      </c>
    </row>
    <row r="101" spans="1:7" x14ac:dyDescent="0.2">
      <c r="A101" s="1240" t="s">
        <v>558</v>
      </c>
      <c r="B101" s="1106" t="s">
        <v>3916</v>
      </c>
      <c r="C101" s="1215" t="s">
        <v>558</v>
      </c>
      <c r="D101" s="1241" t="s">
        <v>3917</v>
      </c>
      <c r="E101" s="1208">
        <v>406.8</v>
      </c>
      <c r="F101" s="1208">
        <v>366.1</v>
      </c>
      <c r="G101" s="1208">
        <v>329.5</v>
      </c>
    </row>
    <row r="102" spans="1:7" x14ac:dyDescent="0.2">
      <c r="A102" s="1240" t="s">
        <v>558</v>
      </c>
      <c r="B102" s="1106" t="s">
        <v>3918</v>
      </c>
      <c r="C102" s="1215" t="s">
        <v>3919</v>
      </c>
      <c r="D102" s="1241" t="s">
        <v>3920</v>
      </c>
      <c r="E102" s="1208">
        <v>406.8</v>
      </c>
      <c r="F102" s="1208">
        <v>366.1</v>
      </c>
      <c r="G102" s="1208">
        <v>329.5</v>
      </c>
    </row>
    <row r="103" spans="1:7" x14ac:dyDescent="0.2">
      <c r="A103" s="1240" t="s">
        <v>558</v>
      </c>
      <c r="B103" s="1106" t="s">
        <v>3921</v>
      </c>
      <c r="C103" s="1215" t="s">
        <v>558</v>
      </c>
      <c r="D103" s="1241" t="s">
        <v>3922</v>
      </c>
      <c r="E103" s="1208">
        <v>406.8</v>
      </c>
      <c r="F103" s="1208">
        <v>366.1</v>
      </c>
      <c r="G103" s="1208">
        <v>329.5</v>
      </c>
    </row>
    <row r="104" spans="1:7" x14ac:dyDescent="0.2">
      <c r="A104" s="1240" t="s">
        <v>558</v>
      </c>
      <c r="B104" s="1106" t="s">
        <v>3923</v>
      </c>
      <c r="C104" s="1215" t="s">
        <v>558</v>
      </c>
      <c r="D104" s="1241" t="s">
        <v>3924</v>
      </c>
      <c r="E104" s="1208">
        <v>416.7</v>
      </c>
      <c r="F104" s="1208">
        <v>375</v>
      </c>
      <c r="G104" s="1208">
        <v>337.5</v>
      </c>
    </row>
    <row r="105" spans="1:7" x14ac:dyDescent="0.2">
      <c r="A105" s="1240" t="s">
        <v>558</v>
      </c>
      <c r="B105" s="1106" t="s">
        <v>3925</v>
      </c>
      <c r="C105" s="1215" t="s">
        <v>558</v>
      </c>
      <c r="D105" s="1241" t="s">
        <v>3926</v>
      </c>
      <c r="E105" s="1208">
        <v>416.7</v>
      </c>
      <c r="F105" s="1208">
        <v>375</v>
      </c>
      <c r="G105" s="1208">
        <v>337.5</v>
      </c>
    </row>
    <row r="106" spans="1:7" x14ac:dyDescent="0.2">
      <c r="A106" s="1240" t="s">
        <v>558</v>
      </c>
      <c r="B106" s="1106" t="s">
        <v>3927</v>
      </c>
      <c r="C106" s="1215" t="s">
        <v>558</v>
      </c>
      <c r="D106" s="1241" t="s">
        <v>3928</v>
      </c>
      <c r="E106" s="1208">
        <v>416.7</v>
      </c>
      <c r="F106" s="1208">
        <v>375</v>
      </c>
      <c r="G106" s="1208">
        <v>337.5</v>
      </c>
    </row>
    <row r="107" spans="1:7" x14ac:dyDescent="0.2">
      <c r="A107" s="1240" t="s">
        <v>558</v>
      </c>
      <c r="B107" s="1106" t="s">
        <v>3929</v>
      </c>
      <c r="C107" s="1215" t="s">
        <v>3930</v>
      </c>
      <c r="D107" s="1241" t="s">
        <v>3931</v>
      </c>
      <c r="E107" s="1208">
        <v>416.7</v>
      </c>
      <c r="F107" s="1208">
        <v>375</v>
      </c>
      <c r="G107" s="1208">
        <v>337.5</v>
      </c>
    </row>
    <row r="108" spans="1:7" x14ac:dyDescent="0.2">
      <c r="A108" s="1240" t="s">
        <v>558</v>
      </c>
      <c r="B108" s="1106" t="s">
        <v>3932</v>
      </c>
      <c r="C108" s="1215" t="s">
        <v>3933</v>
      </c>
      <c r="D108" s="1241" t="s">
        <v>3934</v>
      </c>
      <c r="E108" s="1208">
        <v>406.8</v>
      </c>
      <c r="F108" s="1208">
        <v>366.1</v>
      </c>
      <c r="G108" s="1208">
        <v>329.5</v>
      </c>
    </row>
    <row r="109" spans="1:7" x14ac:dyDescent="0.2">
      <c r="A109" s="1240" t="s">
        <v>558</v>
      </c>
      <c r="B109" s="1106" t="s">
        <v>3935</v>
      </c>
      <c r="C109" s="1215" t="s">
        <v>3936</v>
      </c>
      <c r="D109" s="1241" t="s">
        <v>3937</v>
      </c>
      <c r="E109" s="1208">
        <v>406.8</v>
      </c>
      <c r="F109" s="1208">
        <v>366.1</v>
      </c>
      <c r="G109" s="1208">
        <v>329.5</v>
      </c>
    </row>
    <row r="110" spans="1:7" x14ac:dyDescent="0.2">
      <c r="A110" s="1240" t="s">
        <v>558</v>
      </c>
      <c r="B110" s="1106" t="s">
        <v>3938</v>
      </c>
      <c r="C110" s="1215" t="s">
        <v>558</v>
      </c>
      <c r="D110" s="1241" t="s">
        <v>3939</v>
      </c>
      <c r="E110" s="1208">
        <v>324.7</v>
      </c>
      <c r="F110" s="1208">
        <v>292.2</v>
      </c>
      <c r="G110" s="1208">
        <v>263</v>
      </c>
    </row>
    <row r="111" spans="1:7" x14ac:dyDescent="0.2">
      <c r="A111" s="1240" t="s">
        <v>558</v>
      </c>
      <c r="B111" s="1106" t="s">
        <v>3940</v>
      </c>
      <c r="C111" s="1215" t="s">
        <v>3941</v>
      </c>
      <c r="D111" s="1241" t="s">
        <v>3942</v>
      </c>
      <c r="E111" s="1208">
        <v>324.7</v>
      </c>
      <c r="F111" s="1208">
        <v>292.2</v>
      </c>
      <c r="G111" s="1208">
        <v>263</v>
      </c>
    </row>
    <row r="112" spans="1:7" x14ac:dyDescent="0.2">
      <c r="A112" s="1240" t="s">
        <v>558</v>
      </c>
      <c r="B112" s="1106" t="s">
        <v>3943</v>
      </c>
      <c r="C112" s="1215" t="s">
        <v>558</v>
      </c>
      <c r="D112" s="1241" t="s">
        <v>3944</v>
      </c>
      <c r="E112" s="1208">
        <v>324.7</v>
      </c>
      <c r="F112" s="1208">
        <v>292.2</v>
      </c>
      <c r="G112" s="1208">
        <v>263</v>
      </c>
    </row>
    <row r="113" spans="1:7" x14ac:dyDescent="0.2">
      <c r="A113" s="1240" t="s">
        <v>558</v>
      </c>
      <c r="B113" s="1106" t="s">
        <v>3945</v>
      </c>
      <c r="C113" s="1215" t="s">
        <v>558</v>
      </c>
      <c r="D113" s="1241" t="s">
        <v>3946</v>
      </c>
      <c r="E113" s="1208">
        <v>334.6</v>
      </c>
      <c r="F113" s="1208">
        <v>301.10000000000002</v>
      </c>
      <c r="G113" s="1208">
        <v>271</v>
      </c>
    </row>
    <row r="114" spans="1:7" x14ac:dyDescent="0.2">
      <c r="A114" s="1240" t="s">
        <v>558</v>
      </c>
      <c r="B114" s="1106" t="s">
        <v>3947</v>
      </c>
      <c r="C114" s="1215" t="s">
        <v>3948</v>
      </c>
      <c r="D114" s="1241" t="s">
        <v>3949</v>
      </c>
      <c r="E114" s="1208">
        <v>334.6</v>
      </c>
      <c r="F114" s="1208">
        <v>301.10000000000002</v>
      </c>
      <c r="G114" s="1208">
        <v>271</v>
      </c>
    </row>
    <row r="115" spans="1:7" x14ac:dyDescent="0.2">
      <c r="A115" s="1240" t="s">
        <v>558</v>
      </c>
      <c r="B115" s="1106" t="s">
        <v>3950</v>
      </c>
      <c r="C115" s="1215" t="s">
        <v>558</v>
      </c>
      <c r="D115" s="1241" t="s">
        <v>3951</v>
      </c>
      <c r="E115" s="1208">
        <v>334.6</v>
      </c>
      <c r="F115" s="1208">
        <v>301.10000000000002</v>
      </c>
      <c r="G115" s="1208">
        <v>271</v>
      </c>
    </row>
    <row r="116" spans="1:7" x14ac:dyDescent="0.2">
      <c r="A116" s="1240" t="s">
        <v>558</v>
      </c>
      <c r="B116" s="1106" t="s">
        <v>3947</v>
      </c>
      <c r="C116" s="1215" t="s">
        <v>3952</v>
      </c>
      <c r="D116" s="1241" t="s">
        <v>3953</v>
      </c>
      <c r="E116" s="1208">
        <v>334.6</v>
      </c>
      <c r="F116" s="1208">
        <v>301.10000000000002</v>
      </c>
      <c r="G116" s="1208">
        <v>271</v>
      </c>
    </row>
    <row r="117" spans="1:7" x14ac:dyDescent="0.2">
      <c r="A117" s="1240" t="s">
        <v>558</v>
      </c>
      <c r="B117" s="1106" t="s">
        <v>3938</v>
      </c>
      <c r="C117" s="1215" t="s">
        <v>558</v>
      </c>
      <c r="D117" s="1241" t="s">
        <v>3939</v>
      </c>
      <c r="E117" s="1208">
        <v>324.7</v>
      </c>
      <c r="F117" s="1208">
        <v>292.2</v>
      </c>
      <c r="G117" s="1208">
        <v>263</v>
      </c>
    </row>
    <row r="118" spans="1:7" x14ac:dyDescent="0.2">
      <c r="A118" s="1240" t="s">
        <v>558</v>
      </c>
      <c r="B118" s="1106" t="s">
        <v>3940</v>
      </c>
      <c r="C118" s="1215" t="s">
        <v>3954</v>
      </c>
      <c r="D118" s="1241" t="s">
        <v>3942</v>
      </c>
      <c r="E118" s="1208">
        <v>324.7</v>
      </c>
      <c r="F118" s="1208">
        <v>292.2</v>
      </c>
      <c r="G118" s="1208">
        <v>263</v>
      </c>
    </row>
    <row r="119" spans="1:7" x14ac:dyDescent="0.2">
      <c r="A119" s="1240" t="s">
        <v>558</v>
      </c>
      <c r="B119" s="1106" t="s">
        <v>3943</v>
      </c>
      <c r="C119" s="1215" t="s">
        <v>3955</v>
      </c>
      <c r="D119" s="1241" t="s">
        <v>3944</v>
      </c>
      <c r="E119" s="1208">
        <v>324.7</v>
      </c>
      <c r="F119" s="1208">
        <v>292.2</v>
      </c>
      <c r="G119" s="1208">
        <v>263</v>
      </c>
    </row>
    <row r="120" spans="1:7" x14ac:dyDescent="0.2">
      <c r="A120" s="1240" t="s">
        <v>558</v>
      </c>
      <c r="B120" s="1106" t="s">
        <v>3945</v>
      </c>
      <c r="C120" s="1215" t="s">
        <v>558</v>
      </c>
      <c r="D120" s="1241" t="s">
        <v>3946</v>
      </c>
      <c r="E120" s="1208">
        <v>334.6</v>
      </c>
      <c r="F120" s="1208">
        <v>301.10000000000002</v>
      </c>
      <c r="G120" s="1208">
        <v>271</v>
      </c>
    </row>
    <row r="121" spans="1:7" x14ac:dyDescent="0.2">
      <c r="A121" s="1240" t="s">
        <v>558</v>
      </c>
      <c r="B121" s="1106" t="s">
        <v>3947</v>
      </c>
      <c r="C121" s="1215" t="s">
        <v>3956</v>
      </c>
      <c r="D121" s="1241" t="s">
        <v>3953</v>
      </c>
      <c r="E121" s="1208">
        <v>334.6</v>
      </c>
      <c r="F121" s="1208">
        <v>301.10000000000002</v>
      </c>
      <c r="G121" s="1208">
        <v>271</v>
      </c>
    </row>
    <row r="122" spans="1:7" x14ac:dyDescent="0.2">
      <c r="A122" s="1240" t="s">
        <v>558</v>
      </c>
      <c r="B122" s="1106" t="s">
        <v>3950</v>
      </c>
      <c r="C122" s="1215" t="s">
        <v>558</v>
      </c>
      <c r="D122" s="1241" t="s">
        <v>3951</v>
      </c>
      <c r="E122" s="1208">
        <v>334.6</v>
      </c>
      <c r="F122" s="1208">
        <v>301.10000000000002</v>
      </c>
      <c r="G122" s="1208">
        <v>271</v>
      </c>
    </row>
    <row r="123" spans="1:7" x14ac:dyDescent="0.2">
      <c r="A123" s="1240" t="s">
        <v>558</v>
      </c>
      <c r="B123" s="1106" t="s">
        <v>3957</v>
      </c>
      <c r="C123" s="1215" t="s">
        <v>558</v>
      </c>
      <c r="D123" s="1241" t="s">
        <v>3958</v>
      </c>
      <c r="E123" s="1208">
        <v>443.8</v>
      </c>
      <c r="F123" s="1208">
        <v>399.4</v>
      </c>
      <c r="G123" s="1208">
        <v>359.5</v>
      </c>
    </row>
    <row r="124" spans="1:7" x14ac:dyDescent="0.2">
      <c r="A124" s="1240" t="s">
        <v>558</v>
      </c>
      <c r="B124" s="1106" t="s">
        <v>3959</v>
      </c>
      <c r="C124" s="1215" t="s">
        <v>3960</v>
      </c>
      <c r="D124" s="1241" t="s">
        <v>3961</v>
      </c>
      <c r="E124" s="1208">
        <v>443.8</v>
      </c>
      <c r="F124" s="1208">
        <v>399.4</v>
      </c>
      <c r="G124" s="1208">
        <v>359.5</v>
      </c>
    </row>
    <row r="125" spans="1:7" x14ac:dyDescent="0.2">
      <c r="A125" s="1240" t="s">
        <v>558</v>
      </c>
      <c r="B125" s="1106" t="s">
        <v>3962</v>
      </c>
      <c r="C125" s="1215" t="s">
        <v>558</v>
      </c>
      <c r="D125" s="1241" t="s">
        <v>3963</v>
      </c>
      <c r="E125" s="1208">
        <v>443.8</v>
      </c>
      <c r="F125" s="1208">
        <v>399.4</v>
      </c>
      <c r="G125" s="1208">
        <v>359.5</v>
      </c>
    </row>
    <row r="126" spans="1:7" x14ac:dyDescent="0.2">
      <c r="A126" s="1240" t="s">
        <v>558</v>
      </c>
      <c r="B126" s="1106" t="s">
        <v>3964</v>
      </c>
      <c r="C126" s="1215" t="s">
        <v>3965</v>
      </c>
      <c r="D126" s="1241" t="s">
        <v>3966</v>
      </c>
      <c r="E126" s="1208">
        <v>434</v>
      </c>
      <c r="F126" s="1208">
        <v>390.6</v>
      </c>
      <c r="G126" s="1208">
        <v>351.5</v>
      </c>
    </row>
    <row r="127" spans="1:7" x14ac:dyDescent="0.2">
      <c r="A127" s="1240" t="s">
        <v>558</v>
      </c>
      <c r="B127" s="1106" t="s">
        <v>3967</v>
      </c>
      <c r="C127" s="1215" t="s">
        <v>3968</v>
      </c>
      <c r="D127" s="1241" t="s">
        <v>3969</v>
      </c>
      <c r="E127" s="1208">
        <v>434</v>
      </c>
      <c r="F127" s="1208">
        <v>390.6</v>
      </c>
      <c r="G127" s="1208">
        <v>351.5</v>
      </c>
    </row>
    <row r="128" spans="1:7" x14ac:dyDescent="0.2">
      <c r="A128" s="1255" t="s">
        <v>558</v>
      </c>
      <c r="B128" s="1242" t="s">
        <v>3970</v>
      </c>
      <c r="C128" s="1223" t="s">
        <v>558</v>
      </c>
      <c r="D128" s="1256" t="s">
        <v>558</v>
      </c>
      <c r="E128" s="1225" t="s">
        <v>558</v>
      </c>
      <c r="F128" s="1225" t="s">
        <v>558</v>
      </c>
      <c r="G128" s="1224" t="s">
        <v>135</v>
      </c>
    </row>
    <row r="129" spans="1:7" x14ac:dyDescent="0.2">
      <c r="A129" s="1240" t="s">
        <v>558</v>
      </c>
      <c r="B129" s="1106" t="s">
        <v>3971</v>
      </c>
      <c r="C129" s="1215" t="s">
        <v>558</v>
      </c>
      <c r="D129" s="1241" t="s">
        <v>3972</v>
      </c>
      <c r="E129" s="1208">
        <v>421.6</v>
      </c>
      <c r="F129" s="1208">
        <v>379.4</v>
      </c>
      <c r="G129" s="1208">
        <v>341.5</v>
      </c>
    </row>
    <row r="130" spans="1:7" x14ac:dyDescent="0.2">
      <c r="A130" s="1240" t="s">
        <v>558</v>
      </c>
      <c r="B130" s="1106" t="s">
        <v>3973</v>
      </c>
      <c r="C130" s="1215" t="s">
        <v>558</v>
      </c>
      <c r="D130" s="1241" t="s">
        <v>3974</v>
      </c>
      <c r="E130" s="1208">
        <v>421.6</v>
      </c>
      <c r="F130" s="1208">
        <v>379.4</v>
      </c>
      <c r="G130" s="1208">
        <v>341.5</v>
      </c>
    </row>
    <row r="131" spans="1:7" x14ac:dyDescent="0.2">
      <c r="A131" s="1240" t="s">
        <v>558</v>
      </c>
      <c r="B131" s="1106" t="s">
        <v>3975</v>
      </c>
      <c r="C131" s="1215" t="s">
        <v>558</v>
      </c>
      <c r="D131" s="1241" t="s">
        <v>3976</v>
      </c>
      <c r="E131" s="1208">
        <v>421.6</v>
      </c>
      <c r="F131" s="1208">
        <v>379.4</v>
      </c>
      <c r="G131" s="1208">
        <v>341.5</v>
      </c>
    </row>
    <row r="132" spans="1:7" x14ac:dyDescent="0.2">
      <c r="A132" s="1240" t="s">
        <v>558</v>
      </c>
      <c r="B132" s="1106" t="s">
        <v>3977</v>
      </c>
      <c r="C132" s="1215" t="s">
        <v>558</v>
      </c>
      <c r="D132" s="1241" t="s">
        <v>3978</v>
      </c>
      <c r="E132" s="1208">
        <v>431.4</v>
      </c>
      <c r="F132" s="1208">
        <v>388.3</v>
      </c>
      <c r="G132" s="1208">
        <v>349.5</v>
      </c>
    </row>
    <row r="133" spans="1:7" x14ac:dyDescent="0.2">
      <c r="A133" s="1240" t="s">
        <v>558</v>
      </c>
      <c r="B133" s="1106" t="s">
        <v>3979</v>
      </c>
      <c r="C133" s="1215" t="s">
        <v>558</v>
      </c>
      <c r="D133" s="1241" t="s">
        <v>3980</v>
      </c>
      <c r="E133" s="1208">
        <v>431.4</v>
      </c>
      <c r="F133" s="1208">
        <v>388.3</v>
      </c>
      <c r="G133" s="1208">
        <v>349.5</v>
      </c>
    </row>
    <row r="134" spans="1:7" x14ac:dyDescent="0.2">
      <c r="A134" s="1240" t="s">
        <v>558</v>
      </c>
      <c r="B134" s="1106" t="s">
        <v>3981</v>
      </c>
      <c r="C134" s="1215" t="s">
        <v>558</v>
      </c>
      <c r="D134" s="1241" t="s">
        <v>3982</v>
      </c>
      <c r="E134" s="1208">
        <v>431.4</v>
      </c>
      <c r="F134" s="1208">
        <v>388.3</v>
      </c>
      <c r="G134" s="1208">
        <v>349.5</v>
      </c>
    </row>
    <row r="135" spans="1:7" x14ac:dyDescent="0.2">
      <c r="A135" s="1240" t="s">
        <v>558</v>
      </c>
      <c r="B135" s="1106" t="s">
        <v>3983</v>
      </c>
      <c r="C135" s="1215" t="s">
        <v>558</v>
      </c>
      <c r="D135" s="1241" t="s">
        <v>3984</v>
      </c>
      <c r="E135" s="1208">
        <v>480.9</v>
      </c>
      <c r="F135" s="1208">
        <v>432.8</v>
      </c>
      <c r="G135" s="1226">
        <v>389.5</v>
      </c>
    </row>
    <row r="136" spans="1:7" x14ac:dyDescent="0.2">
      <c r="A136" s="1240" t="s">
        <v>558</v>
      </c>
      <c r="B136" s="1106" t="s">
        <v>3985</v>
      </c>
      <c r="C136" s="1215" t="s">
        <v>558</v>
      </c>
      <c r="D136" s="1241" t="s">
        <v>3986</v>
      </c>
      <c r="E136" s="1208">
        <v>480.9</v>
      </c>
      <c r="F136" s="1208">
        <v>432.8</v>
      </c>
      <c r="G136" s="1226">
        <v>389.5</v>
      </c>
    </row>
    <row r="137" spans="1:7" x14ac:dyDescent="0.2">
      <c r="A137" s="1240" t="s">
        <v>558</v>
      </c>
      <c r="B137" s="1106" t="s">
        <v>3987</v>
      </c>
      <c r="C137" s="1215" t="s">
        <v>558</v>
      </c>
      <c r="D137" s="1241" t="s">
        <v>3988</v>
      </c>
      <c r="E137" s="1208">
        <v>480.9</v>
      </c>
      <c r="F137" s="1208">
        <v>432.8</v>
      </c>
      <c r="G137" s="1226">
        <v>389.5</v>
      </c>
    </row>
    <row r="138" spans="1:7" x14ac:dyDescent="0.2">
      <c r="A138" s="1240" t="s">
        <v>558</v>
      </c>
      <c r="B138" s="1106" t="s">
        <v>3989</v>
      </c>
      <c r="C138" s="1215" t="s">
        <v>558</v>
      </c>
      <c r="D138" s="1241" t="s">
        <v>3990</v>
      </c>
      <c r="E138" s="1208">
        <v>490.8</v>
      </c>
      <c r="F138" s="1208">
        <v>441.7</v>
      </c>
      <c r="G138" s="1226">
        <v>397.5</v>
      </c>
    </row>
    <row r="139" spans="1:7" x14ac:dyDescent="0.2">
      <c r="A139" s="1240" t="s">
        <v>558</v>
      </c>
      <c r="B139" s="1106" t="s">
        <v>3991</v>
      </c>
      <c r="C139" s="1215" t="s">
        <v>558</v>
      </c>
      <c r="D139" s="1241" t="s">
        <v>3992</v>
      </c>
      <c r="E139" s="1208">
        <v>490.8</v>
      </c>
      <c r="F139" s="1208">
        <v>441.7</v>
      </c>
      <c r="G139" s="1226">
        <v>397.5</v>
      </c>
    </row>
    <row r="140" spans="1:7" x14ac:dyDescent="0.2">
      <c r="A140" s="1240" t="s">
        <v>558</v>
      </c>
      <c r="B140" s="1106" t="s">
        <v>3993</v>
      </c>
      <c r="C140" s="1215" t="s">
        <v>558</v>
      </c>
      <c r="D140" s="1241" t="s">
        <v>3994</v>
      </c>
      <c r="E140" s="1208">
        <v>490.8</v>
      </c>
      <c r="F140" s="1208">
        <v>441.7</v>
      </c>
      <c r="G140" s="1226">
        <v>397.5</v>
      </c>
    </row>
    <row r="141" spans="1:7" x14ac:dyDescent="0.2">
      <c r="A141" s="1240" t="s">
        <v>558</v>
      </c>
      <c r="B141" s="1242" t="s">
        <v>399</v>
      </c>
      <c r="C141" s="1209" t="s">
        <v>558</v>
      </c>
      <c r="D141" s="1244" t="s">
        <v>558</v>
      </c>
      <c r="E141" s="1227" t="s">
        <v>558</v>
      </c>
      <c r="F141" s="1227" t="s">
        <v>558</v>
      </c>
      <c r="G141" s="1210" t="s">
        <v>135</v>
      </c>
    </row>
    <row r="142" spans="1:7" x14ac:dyDescent="0.2">
      <c r="A142" s="1255" t="s">
        <v>558</v>
      </c>
      <c r="B142" s="1242" t="s">
        <v>3785</v>
      </c>
      <c r="C142" s="1223" t="s">
        <v>558</v>
      </c>
      <c r="D142" s="1256" t="s">
        <v>558</v>
      </c>
      <c r="E142" s="1225" t="s">
        <v>558</v>
      </c>
      <c r="F142" s="1225" t="s">
        <v>558</v>
      </c>
      <c r="G142" s="1224" t="s">
        <v>135</v>
      </c>
    </row>
    <row r="143" spans="1:7" x14ac:dyDescent="0.2">
      <c r="A143" s="1240" t="s">
        <v>558</v>
      </c>
      <c r="B143" s="1106" t="s">
        <v>3995</v>
      </c>
      <c r="C143" s="1215" t="s">
        <v>3996</v>
      </c>
      <c r="D143" s="1241" t="s">
        <v>3997</v>
      </c>
      <c r="E143" s="1208">
        <v>371</v>
      </c>
      <c r="F143" s="1208">
        <v>333.9</v>
      </c>
      <c r="G143" s="1208">
        <v>300.5</v>
      </c>
    </row>
    <row r="144" spans="1:7" x14ac:dyDescent="0.2">
      <c r="A144" s="1240" t="s">
        <v>558</v>
      </c>
      <c r="B144" s="1106" t="s">
        <v>3998</v>
      </c>
      <c r="C144" s="1215" t="s">
        <v>3999</v>
      </c>
      <c r="D144" s="1241" t="s">
        <v>4000</v>
      </c>
      <c r="E144" s="1208">
        <v>380.9</v>
      </c>
      <c r="F144" s="1208">
        <v>342.8</v>
      </c>
      <c r="G144" s="1208">
        <v>308.5</v>
      </c>
    </row>
    <row r="145" spans="1:7" x14ac:dyDescent="0.2">
      <c r="A145" s="1240" t="s">
        <v>558</v>
      </c>
      <c r="B145" s="1106" t="s">
        <v>4001</v>
      </c>
      <c r="C145" s="1215" t="s">
        <v>4002</v>
      </c>
      <c r="D145" s="1241" t="s">
        <v>4003</v>
      </c>
      <c r="E145" s="1208">
        <v>411.8</v>
      </c>
      <c r="F145" s="1208">
        <v>370.6</v>
      </c>
      <c r="G145" s="1208">
        <v>333.5</v>
      </c>
    </row>
    <row r="146" spans="1:7" x14ac:dyDescent="0.2">
      <c r="A146" s="1240" t="s">
        <v>558</v>
      </c>
      <c r="B146" s="1106" t="s">
        <v>4004</v>
      </c>
      <c r="C146" s="1215" t="s">
        <v>4005</v>
      </c>
      <c r="D146" s="1241" t="s">
        <v>4006</v>
      </c>
      <c r="E146" s="1208">
        <v>411.8</v>
      </c>
      <c r="F146" s="1208">
        <v>370.6</v>
      </c>
      <c r="G146" s="1208">
        <v>333.5</v>
      </c>
    </row>
    <row r="147" spans="1:7" x14ac:dyDescent="0.2">
      <c r="A147" s="1240" t="s">
        <v>558</v>
      </c>
      <c r="B147" s="1106" t="s">
        <v>4007</v>
      </c>
      <c r="C147" s="1267" t="s">
        <v>4008</v>
      </c>
      <c r="D147" s="1241" t="s">
        <v>4009</v>
      </c>
      <c r="E147" s="1208">
        <v>421.6</v>
      </c>
      <c r="F147" s="1208">
        <v>379.4</v>
      </c>
      <c r="G147" s="1208">
        <v>341.5</v>
      </c>
    </row>
    <row r="148" spans="1:7" x14ac:dyDescent="0.2">
      <c r="A148" s="1240" t="s">
        <v>558</v>
      </c>
      <c r="B148" s="1106" t="s">
        <v>4010</v>
      </c>
      <c r="C148" s="1215" t="s">
        <v>558</v>
      </c>
      <c r="D148" s="1241" t="s">
        <v>4011</v>
      </c>
      <c r="E148" s="1208">
        <v>421.6</v>
      </c>
      <c r="F148" s="1208">
        <v>379.4</v>
      </c>
      <c r="G148" s="1208">
        <v>341.5</v>
      </c>
    </row>
    <row r="149" spans="1:7" x14ac:dyDescent="0.2">
      <c r="A149" s="1240" t="s">
        <v>558</v>
      </c>
      <c r="B149" s="1106" t="s">
        <v>4012</v>
      </c>
      <c r="C149" s="1215" t="s">
        <v>4013</v>
      </c>
      <c r="D149" s="1241" t="s">
        <v>4014</v>
      </c>
      <c r="E149" s="1208">
        <v>519.1</v>
      </c>
      <c r="F149" s="1208">
        <v>467.2</v>
      </c>
      <c r="G149" s="1208">
        <v>420.5</v>
      </c>
    </row>
    <row r="150" spans="1:7" x14ac:dyDescent="0.2">
      <c r="A150" s="1240" t="s">
        <v>558</v>
      </c>
      <c r="B150" s="1106" t="s">
        <v>4015</v>
      </c>
      <c r="C150" s="1267" t="s">
        <v>4016</v>
      </c>
      <c r="D150" s="1241" t="s">
        <v>4017</v>
      </c>
      <c r="E150" s="1208">
        <v>519.1</v>
      </c>
      <c r="F150" s="1208">
        <v>467.2</v>
      </c>
      <c r="G150" s="1208">
        <v>420.5</v>
      </c>
    </row>
    <row r="151" spans="1:7" x14ac:dyDescent="0.2">
      <c r="A151" s="1240" t="s">
        <v>558</v>
      </c>
      <c r="B151" s="1106" t="s">
        <v>4018</v>
      </c>
      <c r="C151" s="1215" t="s">
        <v>558</v>
      </c>
      <c r="D151" s="1241" t="s">
        <v>4019</v>
      </c>
      <c r="E151" s="1208">
        <v>529</v>
      </c>
      <c r="F151" s="1208">
        <v>476.1</v>
      </c>
      <c r="G151" s="1208">
        <v>428.5</v>
      </c>
    </row>
    <row r="152" spans="1:7" x14ac:dyDescent="0.2">
      <c r="A152" s="1240" t="s">
        <v>558</v>
      </c>
      <c r="B152" s="1106" t="s">
        <v>4020</v>
      </c>
      <c r="C152" s="1267" t="s">
        <v>558</v>
      </c>
      <c r="D152" s="1241" t="s">
        <v>4021</v>
      </c>
      <c r="E152" s="1208">
        <v>615.4</v>
      </c>
      <c r="F152" s="1208">
        <v>553.9</v>
      </c>
      <c r="G152" s="1208">
        <v>498.5</v>
      </c>
    </row>
    <row r="153" spans="1:7" x14ac:dyDescent="0.2">
      <c r="A153" s="1240" t="s">
        <v>558</v>
      </c>
      <c r="B153" s="1106" t="s">
        <v>4022</v>
      </c>
      <c r="C153" s="1215" t="s">
        <v>558</v>
      </c>
      <c r="D153" s="1241" t="s">
        <v>4023</v>
      </c>
      <c r="E153" s="1208">
        <v>615.4</v>
      </c>
      <c r="F153" s="1208">
        <v>553.9</v>
      </c>
      <c r="G153" s="1208">
        <v>498.5</v>
      </c>
    </row>
    <row r="154" spans="1:7" x14ac:dyDescent="0.2">
      <c r="A154" s="1240" t="s">
        <v>558</v>
      </c>
      <c r="B154" s="1106" t="s">
        <v>4024</v>
      </c>
      <c r="C154" s="1215" t="s">
        <v>558</v>
      </c>
      <c r="D154" s="1241" t="s">
        <v>4025</v>
      </c>
      <c r="E154" s="1208">
        <v>625.29999999999995</v>
      </c>
      <c r="F154" s="1208">
        <v>562.79999999999995</v>
      </c>
      <c r="G154" s="1208">
        <v>506.5</v>
      </c>
    </row>
    <row r="155" spans="1:7" x14ac:dyDescent="0.2">
      <c r="A155" s="1240" t="s">
        <v>558</v>
      </c>
      <c r="B155" s="1106" t="s">
        <v>4026</v>
      </c>
      <c r="C155" s="1215" t="s">
        <v>558</v>
      </c>
      <c r="D155" s="1241" t="s">
        <v>4027</v>
      </c>
      <c r="E155" s="1208">
        <v>625.29999999999995</v>
      </c>
      <c r="F155" s="1208">
        <v>562.79999999999995</v>
      </c>
      <c r="G155" s="1208">
        <v>506.5</v>
      </c>
    </row>
    <row r="156" spans="1:7" x14ac:dyDescent="0.2">
      <c r="A156" s="1255" t="s">
        <v>558</v>
      </c>
      <c r="B156" s="1242" t="s">
        <v>3860</v>
      </c>
      <c r="C156" s="1223" t="s">
        <v>558</v>
      </c>
      <c r="D156" s="1256" t="s">
        <v>558</v>
      </c>
      <c r="E156" s="1225" t="s">
        <v>558</v>
      </c>
      <c r="F156" s="1225" t="s">
        <v>558</v>
      </c>
      <c r="G156" s="1224" t="s">
        <v>135</v>
      </c>
    </row>
    <row r="157" spans="1:7" x14ac:dyDescent="0.2">
      <c r="A157" s="1240" t="s">
        <v>558</v>
      </c>
      <c r="B157" s="1106" t="s">
        <v>4028</v>
      </c>
      <c r="C157" s="1267" t="s">
        <v>4029</v>
      </c>
      <c r="D157" s="1241" t="s">
        <v>4030</v>
      </c>
      <c r="E157" s="1208">
        <v>411.8</v>
      </c>
      <c r="F157" s="1208">
        <v>370.6</v>
      </c>
      <c r="G157" s="1208">
        <v>333.5</v>
      </c>
    </row>
    <row r="158" spans="1:7" x14ac:dyDescent="0.2">
      <c r="A158" s="1240" t="s">
        <v>558</v>
      </c>
      <c r="B158" s="1106" t="s">
        <v>4031</v>
      </c>
      <c r="C158" s="1267" t="s">
        <v>4032</v>
      </c>
      <c r="D158" s="1241" t="s">
        <v>4033</v>
      </c>
      <c r="E158" s="1208">
        <v>411.8</v>
      </c>
      <c r="F158" s="1208">
        <v>370.6</v>
      </c>
      <c r="G158" s="1208">
        <v>333.5</v>
      </c>
    </row>
    <row r="159" spans="1:7" x14ac:dyDescent="0.2">
      <c r="A159" s="1240" t="s">
        <v>558</v>
      </c>
      <c r="B159" s="1106" t="s">
        <v>4034</v>
      </c>
      <c r="C159" s="1267" t="s">
        <v>558</v>
      </c>
      <c r="D159" s="1241" t="s">
        <v>4035</v>
      </c>
      <c r="E159" s="1208">
        <v>421.6</v>
      </c>
      <c r="F159" s="1208">
        <v>379.4</v>
      </c>
      <c r="G159" s="1208">
        <v>341.5</v>
      </c>
    </row>
    <row r="160" spans="1:7" x14ac:dyDescent="0.2">
      <c r="A160" s="1240" t="s">
        <v>558</v>
      </c>
      <c r="B160" s="1106" t="s">
        <v>4036</v>
      </c>
      <c r="C160" s="1267" t="s">
        <v>558</v>
      </c>
      <c r="D160" s="1241" t="s">
        <v>4037</v>
      </c>
      <c r="E160" s="1208">
        <v>421.6</v>
      </c>
      <c r="F160" s="1208">
        <v>379.4</v>
      </c>
      <c r="G160" s="1208">
        <v>341.5</v>
      </c>
    </row>
    <row r="161" spans="1:7" x14ac:dyDescent="0.2">
      <c r="A161" s="1240" t="s">
        <v>558</v>
      </c>
      <c r="B161" s="1106" t="s">
        <v>4038</v>
      </c>
      <c r="C161" s="1215" t="s">
        <v>4039</v>
      </c>
      <c r="D161" s="1241" t="s">
        <v>4040</v>
      </c>
      <c r="E161" s="1208">
        <v>615.4</v>
      </c>
      <c r="F161" s="1208">
        <v>553.9</v>
      </c>
      <c r="G161" s="1208">
        <v>498.5</v>
      </c>
    </row>
    <row r="162" spans="1:7" x14ac:dyDescent="0.2">
      <c r="A162" s="1240" t="s">
        <v>558</v>
      </c>
      <c r="B162" s="1106" t="s">
        <v>4041</v>
      </c>
      <c r="C162" s="1267" t="s">
        <v>4042</v>
      </c>
      <c r="D162" s="1241" t="s">
        <v>4043</v>
      </c>
      <c r="E162" s="1208">
        <v>615.4</v>
      </c>
      <c r="F162" s="1208">
        <v>553.9</v>
      </c>
      <c r="G162" s="1208">
        <v>498.5</v>
      </c>
    </row>
    <row r="163" spans="1:7" x14ac:dyDescent="0.2">
      <c r="A163" s="1240" t="s">
        <v>558</v>
      </c>
      <c r="B163" s="1106" t="s">
        <v>4044</v>
      </c>
      <c r="C163" s="1215" t="s">
        <v>558</v>
      </c>
      <c r="D163" s="1241" t="s">
        <v>4045</v>
      </c>
      <c r="E163" s="1208">
        <v>625.29999999999995</v>
      </c>
      <c r="F163" s="1208">
        <v>562.79999999999995</v>
      </c>
      <c r="G163" s="1208">
        <v>506.5</v>
      </c>
    </row>
    <row r="164" spans="1:7" x14ac:dyDescent="0.2">
      <c r="A164" s="1240" t="s">
        <v>558</v>
      </c>
      <c r="B164" s="1106" t="s">
        <v>4046</v>
      </c>
      <c r="C164" s="1215" t="s">
        <v>4047</v>
      </c>
      <c r="D164" s="1241" t="s">
        <v>4048</v>
      </c>
      <c r="E164" s="1208">
        <v>625.29999999999995</v>
      </c>
      <c r="F164" s="1208">
        <v>562.79999999999995</v>
      </c>
      <c r="G164" s="1208">
        <v>506.5</v>
      </c>
    </row>
    <row r="165" spans="1:7" x14ac:dyDescent="0.2">
      <c r="A165" s="1255" t="s">
        <v>558</v>
      </c>
      <c r="B165" s="1242" t="s">
        <v>3970</v>
      </c>
      <c r="C165" s="1223" t="s">
        <v>558</v>
      </c>
      <c r="D165" s="1256" t="s">
        <v>558</v>
      </c>
      <c r="E165" s="1225" t="s">
        <v>558</v>
      </c>
      <c r="F165" s="1225" t="s">
        <v>558</v>
      </c>
      <c r="G165" s="1224" t="s">
        <v>135</v>
      </c>
    </row>
    <row r="166" spans="1:7" x14ac:dyDescent="0.2">
      <c r="A166" s="1240" t="s">
        <v>558</v>
      </c>
      <c r="B166" s="1106" t="s">
        <v>4049</v>
      </c>
      <c r="C166" s="1215" t="s">
        <v>558</v>
      </c>
      <c r="D166" s="1241" t="s">
        <v>4050</v>
      </c>
      <c r="E166" s="1208">
        <v>508.7</v>
      </c>
      <c r="F166" s="1208">
        <v>457.8</v>
      </c>
      <c r="G166" s="1208">
        <v>412</v>
      </c>
    </row>
    <row r="167" spans="1:7" x14ac:dyDescent="0.2">
      <c r="A167" s="1240" t="s">
        <v>558</v>
      </c>
      <c r="B167" s="1106" t="s">
        <v>4051</v>
      </c>
      <c r="C167" s="1215" t="s">
        <v>558</v>
      </c>
      <c r="D167" s="1241" t="s">
        <v>4052</v>
      </c>
      <c r="E167" s="1208">
        <v>508.7</v>
      </c>
      <c r="F167" s="1208">
        <v>457.8</v>
      </c>
      <c r="G167" s="1208">
        <v>412</v>
      </c>
    </row>
    <row r="168" spans="1:7" x14ac:dyDescent="0.2">
      <c r="A168" s="1240" t="s">
        <v>558</v>
      </c>
      <c r="B168" s="1106" t="s">
        <v>4053</v>
      </c>
      <c r="C168" s="1215" t="s">
        <v>558</v>
      </c>
      <c r="D168" s="1241" t="s">
        <v>4054</v>
      </c>
      <c r="E168" s="1208">
        <v>508.7</v>
      </c>
      <c r="F168" s="1208">
        <v>457.8</v>
      </c>
      <c r="G168" s="1208">
        <v>412</v>
      </c>
    </row>
    <row r="169" spans="1:7" x14ac:dyDescent="0.2">
      <c r="A169" s="1240" t="s">
        <v>558</v>
      </c>
      <c r="B169" s="1106" t="s">
        <v>4055</v>
      </c>
      <c r="C169" s="1215" t="s">
        <v>558</v>
      </c>
      <c r="D169" s="1241" t="s">
        <v>4056</v>
      </c>
      <c r="E169" s="1208">
        <v>518.6</v>
      </c>
      <c r="F169" s="1208">
        <v>466.7</v>
      </c>
      <c r="G169" s="1208">
        <v>420</v>
      </c>
    </row>
    <row r="170" spans="1:7" x14ac:dyDescent="0.2">
      <c r="A170" s="1240" t="s">
        <v>558</v>
      </c>
      <c r="B170" s="1106" t="s">
        <v>4057</v>
      </c>
      <c r="C170" s="1215" t="s">
        <v>558</v>
      </c>
      <c r="D170" s="1241" t="s">
        <v>4058</v>
      </c>
      <c r="E170" s="1208">
        <v>518.6</v>
      </c>
      <c r="F170" s="1208">
        <v>466.7</v>
      </c>
      <c r="G170" s="1208">
        <v>420</v>
      </c>
    </row>
    <row r="171" spans="1:7" x14ac:dyDescent="0.2">
      <c r="A171" s="1240" t="s">
        <v>558</v>
      </c>
      <c r="B171" s="1106" t="s">
        <v>4059</v>
      </c>
      <c r="C171" s="1215" t="s">
        <v>558</v>
      </c>
      <c r="D171" s="1241" t="s">
        <v>4060</v>
      </c>
      <c r="E171" s="1208">
        <v>518.6</v>
      </c>
      <c r="F171" s="1208">
        <v>466.7</v>
      </c>
      <c r="G171" s="1208">
        <v>420</v>
      </c>
    </row>
    <row r="172" spans="1:7" x14ac:dyDescent="0.2">
      <c r="A172" s="1255" t="s">
        <v>558</v>
      </c>
      <c r="B172" s="1242" t="s">
        <v>3970</v>
      </c>
      <c r="C172" s="1223" t="s">
        <v>558</v>
      </c>
      <c r="D172" s="1256" t="s">
        <v>558</v>
      </c>
      <c r="E172" s="1225" t="s">
        <v>558</v>
      </c>
      <c r="F172" s="1225" t="s">
        <v>558</v>
      </c>
      <c r="G172" s="1237" t="s">
        <v>135</v>
      </c>
    </row>
    <row r="173" spans="1:7" x14ac:dyDescent="0.2">
      <c r="A173" s="1240" t="s">
        <v>558</v>
      </c>
      <c r="B173" s="1106" t="s">
        <v>4061</v>
      </c>
      <c r="C173" s="1215" t="s">
        <v>558</v>
      </c>
      <c r="D173" s="1241" t="s">
        <v>4062</v>
      </c>
      <c r="E173" s="1208">
        <v>508.7</v>
      </c>
      <c r="F173" s="1208">
        <v>457.8</v>
      </c>
      <c r="G173" s="1208">
        <v>412</v>
      </c>
    </row>
    <row r="174" spans="1:7" x14ac:dyDescent="0.2">
      <c r="A174" s="1240" t="s">
        <v>558</v>
      </c>
      <c r="B174" s="1106" t="s">
        <v>4063</v>
      </c>
      <c r="C174" s="1215" t="s">
        <v>558</v>
      </c>
      <c r="D174" s="1241" t="s">
        <v>4064</v>
      </c>
      <c r="E174" s="1208">
        <v>508.7</v>
      </c>
      <c r="F174" s="1208">
        <v>457.8</v>
      </c>
      <c r="G174" s="1208">
        <v>412</v>
      </c>
    </row>
    <row r="175" spans="1:7" x14ac:dyDescent="0.2">
      <c r="A175" s="1240" t="s">
        <v>558</v>
      </c>
      <c r="B175" s="1106" t="s">
        <v>4065</v>
      </c>
      <c r="C175" s="1215" t="s">
        <v>558</v>
      </c>
      <c r="D175" s="1241" t="s">
        <v>4066</v>
      </c>
      <c r="E175" s="1208">
        <v>508.7</v>
      </c>
      <c r="F175" s="1208">
        <v>457.8</v>
      </c>
      <c r="G175" s="1208">
        <v>412</v>
      </c>
    </row>
    <row r="176" spans="1:7" x14ac:dyDescent="0.2">
      <c r="A176" s="1240" t="s">
        <v>558</v>
      </c>
      <c r="B176" s="1106" t="s">
        <v>4067</v>
      </c>
      <c r="C176" s="1215" t="s">
        <v>558</v>
      </c>
      <c r="D176" s="1241" t="s">
        <v>4068</v>
      </c>
      <c r="E176" s="1208">
        <v>518.6</v>
      </c>
      <c r="F176" s="1208">
        <v>466.7</v>
      </c>
      <c r="G176" s="1208">
        <v>420</v>
      </c>
    </row>
    <row r="177" spans="1:7" x14ac:dyDescent="0.2">
      <c r="A177" s="1240" t="s">
        <v>558</v>
      </c>
      <c r="B177" s="1106" t="s">
        <v>4069</v>
      </c>
      <c r="C177" s="1215" t="s">
        <v>4070</v>
      </c>
      <c r="D177" s="1241" t="s">
        <v>4071</v>
      </c>
      <c r="E177" s="1208">
        <v>518.6</v>
      </c>
      <c r="F177" s="1208">
        <v>466.7</v>
      </c>
      <c r="G177" s="1208">
        <v>420</v>
      </c>
    </row>
    <row r="178" spans="1:7" x14ac:dyDescent="0.2">
      <c r="A178" s="1240" t="s">
        <v>558</v>
      </c>
      <c r="B178" s="1106" t="s">
        <v>4072</v>
      </c>
      <c r="C178" s="1215" t="s">
        <v>558</v>
      </c>
      <c r="D178" s="1241" t="s">
        <v>4073</v>
      </c>
      <c r="E178" s="1208">
        <v>518.6</v>
      </c>
      <c r="F178" s="1208">
        <v>466.7</v>
      </c>
      <c r="G178" s="1208">
        <v>420</v>
      </c>
    </row>
    <row r="179" spans="1:7" x14ac:dyDescent="0.2">
      <c r="A179" s="1240" t="s">
        <v>135</v>
      </c>
      <c r="B179" s="1243" t="s">
        <v>154</v>
      </c>
      <c r="C179" s="1210" t="s">
        <v>558</v>
      </c>
      <c r="D179" s="1257" t="s">
        <v>155</v>
      </c>
      <c r="E179" s="1211" t="s">
        <v>558</v>
      </c>
      <c r="F179" s="1212" t="s">
        <v>156</v>
      </c>
      <c r="G179" s="1212" t="s">
        <v>558</v>
      </c>
    </row>
    <row r="180" spans="1:7" x14ac:dyDescent="0.2">
      <c r="A180" s="1240" t="s">
        <v>558</v>
      </c>
      <c r="B180" s="1106" t="s">
        <v>161</v>
      </c>
      <c r="C180" s="1215" t="s">
        <v>558</v>
      </c>
      <c r="D180" s="1241" t="s">
        <v>202</v>
      </c>
      <c r="E180" s="1228" t="s">
        <v>558</v>
      </c>
      <c r="F180" s="1220">
        <v>22</v>
      </c>
      <c r="G180" s="1229" t="s">
        <v>558</v>
      </c>
    </row>
    <row r="181" spans="1:7" x14ac:dyDescent="0.2">
      <c r="A181" s="1240" t="s">
        <v>558</v>
      </c>
      <c r="B181" s="1106" t="s">
        <v>1353</v>
      </c>
      <c r="C181" s="1215" t="s">
        <v>558</v>
      </c>
      <c r="D181" s="1241" t="s">
        <v>3329</v>
      </c>
      <c r="E181" s="1213" t="s">
        <v>558</v>
      </c>
      <c r="F181" s="1214">
        <v>50</v>
      </c>
      <c r="G181" s="1215" t="s">
        <v>558</v>
      </c>
    </row>
    <row r="182" spans="1:7" x14ac:dyDescent="0.2">
      <c r="A182" s="1240" t="s">
        <v>558</v>
      </c>
      <c r="B182" s="1106" t="s">
        <v>414</v>
      </c>
      <c r="C182" s="1215" t="s">
        <v>558</v>
      </c>
      <c r="D182" s="1241" t="s">
        <v>4074</v>
      </c>
      <c r="E182" s="1213" t="s">
        <v>558</v>
      </c>
      <c r="F182" s="1214">
        <v>70</v>
      </c>
      <c r="G182" s="1215" t="s">
        <v>558</v>
      </c>
    </row>
    <row r="183" spans="1:7" x14ac:dyDescent="0.2">
      <c r="A183" s="1240" t="s">
        <v>558</v>
      </c>
      <c r="B183" s="1106" t="s">
        <v>416</v>
      </c>
      <c r="C183" s="1215" t="s">
        <v>558</v>
      </c>
      <c r="D183" s="1241" t="s">
        <v>4075</v>
      </c>
      <c r="E183" s="1213" t="s">
        <v>558</v>
      </c>
      <c r="F183" s="1214">
        <v>75</v>
      </c>
      <c r="G183" s="1215" t="s">
        <v>558</v>
      </c>
    </row>
    <row r="184" spans="1:7" x14ac:dyDescent="0.2">
      <c r="A184" s="1240" t="s">
        <v>558</v>
      </c>
      <c r="B184" s="1106" t="s">
        <v>3595</v>
      </c>
      <c r="C184" s="1215" t="s">
        <v>558</v>
      </c>
      <c r="D184" s="1241" t="s">
        <v>1565</v>
      </c>
      <c r="E184" s="1213" t="s">
        <v>558</v>
      </c>
      <c r="F184" s="1214">
        <v>18</v>
      </c>
      <c r="G184" s="1215" t="s">
        <v>558</v>
      </c>
    </row>
    <row r="185" spans="1:7" x14ac:dyDescent="0.2">
      <c r="A185" s="1240" t="s">
        <v>558</v>
      </c>
      <c r="B185" s="1106" t="s">
        <v>3596</v>
      </c>
      <c r="C185" s="1215" t="s">
        <v>558</v>
      </c>
      <c r="D185" s="1241" t="s">
        <v>182</v>
      </c>
      <c r="E185" s="1213" t="s">
        <v>558</v>
      </c>
      <c r="F185" s="1214">
        <v>45</v>
      </c>
      <c r="G185" s="1215" t="s">
        <v>558</v>
      </c>
    </row>
    <row r="186" spans="1:7" x14ac:dyDescent="0.2">
      <c r="A186" s="1240" t="s">
        <v>558</v>
      </c>
      <c r="B186" s="1106" t="s">
        <v>3597</v>
      </c>
      <c r="C186" s="1215" t="s">
        <v>558</v>
      </c>
      <c r="D186" s="1241" t="s">
        <v>1566</v>
      </c>
      <c r="E186" s="1213" t="s">
        <v>558</v>
      </c>
      <c r="F186" s="1214">
        <v>18</v>
      </c>
      <c r="G186" s="1215" t="s">
        <v>558</v>
      </c>
    </row>
    <row r="187" spans="1:7" x14ac:dyDescent="0.2">
      <c r="A187" s="1240" t="s">
        <v>558</v>
      </c>
      <c r="B187" s="1106" t="s">
        <v>1347</v>
      </c>
      <c r="C187" s="1215" t="s">
        <v>558</v>
      </c>
      <c r="D187" s="1241" t="s">
        <v>3071</v>
      </c>
      <c r="E187" s="1213" t="s">
        <v>558</v>
      </c>
      <c r="F187" s="1214">
        <v>20</v>
      </c>
      <c r="G187" s="1215" t="s">
        <v>135</v>
      </c>
    </row>
    <row r="188" spans="1:7" x14ac:dyDescent="0.2">
      <c r="A188" s="1240" t="s">
        <v>558</v>
      </c>
      <c r="B188" s="1106" t="s">
        <v>355</v>
      </c>
      <c r="C188" s="1215" t="s">
        <v>558</v>
      </c>
      <c r="D188" s="1241" t="s">
        <v>175</v>
      </c>
      <c r="E188" s="1213" t="s">
        <v>558</v>
      </c>
      <c r="F188" s="1230" t="s">
        <v>169</v>
      </c>
      <c r="G188" s="1215" t="s">
        <v>558</v>
      </c>
    </row>
    <row r="189" spans="1:7" x14ac:dyDescent="0.2">
      <c r="A189" s="1240" t="s">
        <v>558</v>
      </c>
      <c r="B189" s="1106" t="s">
        <v>3330</v>
      </c>
      <c r="C189" s="1215" t="s">
        <v>558</v>
      </c>
      <c r="D189" s="1241" t="s">
        <v>1269</v>
      </c>
      <c r="E189" s="1213" t="s">
        <v>558</v>
      </c>
      <c r="F189" s="1214">
        <v>20</v>
      </c>
      <c r="G189" s="1215" t="s">
        <v>558</v>
      </c>
    </row>
    <row r="190" spans="1:7" x14ac:dyDescent="0.2">
      <c r="A190" s="1247" t="s">
        <v>558</v>
      </c>
      <c r="B190" s="1248" t="s">
        <v>178</v>
      </c>
      <c r="C190" s="1266" t="s">
        <v>138</v>
      </c>
      <c r="D190" s="1272" t="s">
        <v>155</v>
      </c>
      <c r="E190" s="1207">
        <v>0.15</v>
      </c>
      <c r="F190" s="1207">
        <v>0.1</v>
      </c>
      <c r="G190" s="1207">
        <v>0.05</v>
      </c>
    </row>
    <row r="191" spans="1:7" ht="24" customHeight="1" x14ac:dyDescent="0.2">
      <c r="A191" s="1240" t="s">
        <v>135</v>
      </c>
      <c r="B191" s="1249" t="s">
        <v>179</v>
      </c>
      <c r="C191" s="1229">
        <v>600100189</v>
      </c>
      <c r="D191" s="1250" t="s">
        <v>180</v>
      </c>
      <c r="E191" s="1219">
        <v>22.2</v>
      </c>
      <c r="F191" s="1219">
        <v>20</v>
      </c>
      <c r="G191" s="1235">
        <v>18</v>
      </c>
    </row>
    <row r="192" spans="1:7" x14ac:dyDescent="0.2">
      <c r="A192" s="1240" t="s">
        <v>135</v>
      </c>
      <c r="B192" s="1106" t="s">
        <v>181</v>
      </c>
      <c r="C192" s="1215" t="s">
        <v>558</v>
      </c>
      <c r="D192" s="1241" t="s">
        <v>182</v>
      </c>
      <c r="E192" s="1208">
        <v>55.6</v>
      </c>
      <c r="F192" s="1208">
        <v>50</v>
      </c>
      <c r="G192" s="1236">
        <v>45</v>
      </c>
    </row>
    <row r="193" spans="1:7" x14ac:dyDescent="0.2">
      <c r="A193" s="1240" t="s">
        <v>135</v>
      </c>
      <c r="B193" s="1106" t="s">
        <v>183</v>
      </c>
      <c r="C193" s="1215">
        <v>600100176</v>
      </c>
      <c r="D193" s="1241" t="s">
        <v>184</v>
      </c>
      <c r="E193" s="1208">
        <v>22.2</v>
      </c>
      <c r="F193" s="1208">
        <v>20</v>
      </c>
      <c r="G193" s="1236">
        <v>18</v>
      </c>
    </row>
    <row r="194" spans="1:7" x14ac:dyDescent="0.2">
      <c r="A194" s="1240" t="s">
        <v>558</v>
      </c>
      <c r="B194" s="1258" t="s">
        <v>426</v>
      </c>
      <c r="C194" s="1268" t="s">
        <v>427</v>
      </c>
      <c r="D194" s="1259" t="s">
        <v>428</v>
      </c>
      <c r="E194" s="1208">
        <v>234.6</v>
      </c>
      <c r="F194" s="1208">
        <v>211.1</v>
      </c>
      <c r="G194" s="1208">
        <v>190</v>
      </c>
    </row>
    <row r="195" spans="1:7" ht="24" x14ac:dyDescent="0.2">
      <c r="A195" s="1252" t="s">
        <v>558</v>
      </c>
      <c r="B195" s="1249" t="s">
        <v>3105</v>
      </c>
      <c r="C195" s="1229" t="s">
        <v>2605</v>
      </c>
      <c r="D195" s="1250" t="s">
        <v>2606</v>
      </c>
      <c r="E195" s="1208">
        <v>80.2</v>
      </c>
      <c r="F195" s="1208">
        <v>72.2</v>
      </c>
      <c r="G195" s="1208">
        <v>65</v>
      </c>
    </row>
    <row r="196" spans="1:7" ht="21" customHeight="1" x14ac:dyDescent="0.2">
      <c r="A196" s="1260" t="s">
        <v>558</v>
      </c>
      <c r="B196" s="683" t="s">
        <v>4076</v>
      </c>
      <c r="C196" s="649"/>
      <c r="D196" s="684" t="s">
        <v>558</v>
      </c>
      <c r="E196" s="1217" t="s">
        <v>558</v>
      </c>
      <c r="F196" s="1217" t="s">
        <v>558</v>
      </c>
      <c r="G196" s="1217" t="s">
        <v>558</v>
      </c>
    </row>
    <row r="197" spans="1:7" x14ac:dyDescent="0.2">
      <c r="A197" s="1206" t="s">
        <v>188</v>
      </c>
      <c r="B197" s="1261"/>
      <c r="C197" s="1269"/>
      <c r="D197" s="1261"/>
      <c r="E197" s="1222"/>
      <c r="F197" s="1222"/>
      <c r="G197" s="1231" t="s">
        <v>135</v>
      </c>
    </row>
    <row r="198" spans="1:7" ht="17" x14ac:dyDescent="0.2">
      <c r="A198" s="1262" t="s">
        <v>558</v>
      </c>
      <c r="B198" s="1262" t="s">
        <v>558</v>
      </c>
      <c r="C198" s="1232" t="s">
        <v>558</v>
      </c>
      <c r="D198" s="1263" t="s">
        <v>558</v>
      </c>
      <c r="E198" s="1232" t="s">
        <v>558</v>
      </c>
      <c r="F198" s="1232" t="s">
        <v>558</v>
      </c>
      <c r="G198" s="1232" t="s">
        <v>558</v>
      </c>
    </row>
    <row r="199" spans="1:7" ht="17" x14ac:dyDescent="0.2">
      <c r="A199" s="1206" t="s">
        <v>276</v>
      </c>
      <c r="B199" s="1262" t="s">
        <v>558</v>
      </c>
      <c r="C199" s="1232" t="s">
        <v>558</v>
      </c>
      <c r="D199" s="1263" t="s">
        <v>558</v>
      </c>
      <c r="E199" s="1232" t="s">
        <v>558</v>
      </c>
      <c r="F199" s="1232" t="s">
        <v>558</v>
      </c>
      <c r="G199" s="1232" t="s">
        <v>558</v>
      </c>
    </row>
    <row r="200" spans="1:7" ht="17" x14ac:dyDescent="0.2">
      <c r="A200" s="1262" t="s">
        <v>558</v>
      </c>
      <c r="B200" s="1262" t="s">
        <v>558</v>
      </c>
      <c r="C200" s="1232" t="s">
        <v>558</v>
      </c>
      <c r="D200" s="1263" t="s">
        <v>558</v>
      </c>
      <c r="E200" s="1232" t="s">
        <v>558</v>
      </c>
      <c r="F200" s="1232" t="s">
        <v>558</v>
      </c>
      <c r="G200" s="1232" t="s">
        <v>558</v>
      </c>
    </row>
    <row r="201" spans="1:7" x14ac:dyDescent="0.2">
      <c r="A201" s="1264"/>
      <c r="B201" s="1264"/>
      <c r="C201" s="1233"/>
      <c r="D201" s="1264"/>
      <c r="E201" s="1233"/>
      <c r="F201" s="1233"/>
      <c r="G201" s="1233"/>
    </row>
  </sheetData>
  <sortState xmlns:xlrd2="http://schemas.microsoft.com/office/spreadsheetml/2017/richdata2" ref="B25:G33">
    <sortCondition ref="B25:B33"/>
  </sortState>
  <mergeCells count="1">
    <mergeCell ref="B2:G2"/>
  </mergeCells>
  <hyperlinks>
    <hyperlink ref="A197" r:id="rId1" xr:uid="{A3A67A8B-E3C3-4B6B-B80A-24D27E2D183C}"/>
    <hyperlink ref="G197" r:id="rId2" xr:uid="{73B551A6-FB51-4E24-91DA-9EE8C5C68CF3}"/>
    <hyperlink ref="A199" location="Index!A1" display="Return to Index" xr:uid="{7DAA5A6C-D02B-4370-B9C7-9E81A365FAE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8E6B-0FDC-8C4E-ABF8-77DC3799D2C1}">
  <sheetPr>
    <tabColor rgb="FF00B0F0"/>
  </sheetPr>
  <dimension ref="A1:I20"/>
  <sheetViews>
    <sheetView zoomScale="216" workbookViewId="0">
      <selection activeCell="D28" sqref="D28"/>
    </sheetView>
  </sheetViews>
  <sheetFormatPr baseColWidth="10" defaultColWidth="11" defaultRowHeight="16" x14ac:dyDescent="0.2"/>
  <cols>
    <col min="1" max="1" width="7.6640625" customWidth="1"/>
    <col min="2" max="2" width="10.6640625" customWidth="1"/>
    <col min="4" max="4" width="47.1640625" customWidth="1"/>
    <col min="5" max="7" width="10.83203125" customWidth="1"/>
  </cols>
  <sheetData>
    <row r="1" spans="1:9" ht="17" x14ac:dyDescent="0.2">
      <c r="A1" s="411" t="s">
        <v>54</v>
      </c>
      <c r="B1" s="502" t="s">
        <v>137</v>
      </c>
      <c r="C1" s="502" t="s">
        <v>138</v>
      </c>
      <c r="D1" s="643" t="s">
        <v>2946</v>
      </c>
      <c r="E1" s="383">
        <v>0.15</v>
      </c>
      <c r="F1" s="383">
        <v>0.1</v>
      </c>
      <c r="G1" s="383">
        <v>0.05</v>
      </c>
    </row>
    <row r="2" spans="1:9" x14ac:dyDescent="0.2">
      <c r="A2" s="234"/>
      <c r="B2" s="243" t="s">
        <v>4077</v>
      </c>
      <c r="C2" s="668">
        <v>101100633</v>
      </c>
      <c r="D2" s="669" t="s">
        <v>4078</v>
      </c>
      <c r="E2" s="30">
        <v>63</v>
      </c>
      <c r="F2" s="30">
        <v>56.7</v>
      </c>
      <c r="G2" s="30">
        <v>51</v>
      </c>
    </row>
    <row r="3" spans="1:9" x14ac:dyDescent="0.2">
      <c r="A3" s="234"/>
      <c r="B3" s="627" t="s">
        <v>154</v>
      </c>
      <c r="C3" s="499"/>
      <c r="D3" s="639" t="s">
        <v>238</v>
      </c>
      <c r="E3" s="543"/>
      <c r="F3" s="538" t="s">
        <v>156</v>
      </c>
      <c r="G3" s="539"/>
      <c r="I3" t="s">
        <v>135</v>
      </c>
    </row>
    <row r="4" spans="1:9" x14ac:dyDescent="0.2">
      <c r="A4" s="234"/>
      <c r="B4" s="661" t="s">
        <v>498</v>
      </c>
      <c r="C4" s="634"/>
      <c r="D4" s="628" t="s">
        <v>166</v>
      </c>
      <c r="E4" s="401"/>
      <c r="F4" s="117">
        <v>4</v>
      </c>
      <c r="G4" s="29"/>
    </row>
    <row r="5" spans="1:9" x14ac:dyDescent="0.2">
      <c r="A5" s="235"/>
      <c r="B5" s="661" t="s">
        <v>1302</v>
      </c>
      <c r="C5" s="634"/>
      <c r="D5" s="628" t="s">
        <v>4079</v>
      </c>
      <c r="E5" s="93"/>
      <c r="F5" s="50">
        <v>44</v>
      </c>
      <c r="G5" s="24"/>
    </row>
    <row r="6" spans="1:9" s="43" customFormat="1" x14ac:dyDescent="0.2">
      <c r="A6" s="67" t="s">
        <v>188</v>
      </c>
      <c r="B6" s="44"/>
      <c r="C6" s="44"/>
      <c r="D6" s="44"/>
      <c r="E6" s="44"/>
      <c r="F6" s="44"/>
      <c r="G6" s="44"/>
    </row>
    <row r="7" spans="1:9" s="43" customFormat="1" x14ac:dyDescent="0.2">
      <c r="A7" s="67"/>
      <c r="B7" s="44"/>
      <c r="C7" s="44"/>
      <c r="D7" s="44"/>
      <c r="E7" s="44"/>
      <c r="F7" s="44"/>
      <c r="G7" s="44"/>
    </row>
    <row r="8" spans="1:9" s="43" customFormat="1" ht="17" x14ac:dyDescent="0.2">
      <c r="A8" s="662" t="s">
        <v>4080</v>
      </c>
      <c r="B8" s="502" t="s">
        <v>137</v>
      </c>
      <c r="C8" s="502" t="s">
        <v>138</v>
      </c>
      <c r="D8" s="675" t="s">
        <v>4081</v>
      </c>
      <c r="E8" s="644">
        <v>0.15</v>
      </c>
      <c r="F8" s="644">
        <v>0.1</v>
      </c>
      <c r="G8" s="644">
        <v>0.05</v>
      </c>
    </row>
    <row r="9" spans="1:9" s="43" customFormat="1" ht="24" x14ac:dyDescent="0.2">
      <c r="A9" s="692"/>
      <c r="B9" s="243" t="s">
        <v>4082</v>
      </c>
      <c r="C9" s="668">
        <v>101100634</v>
      </c>
      <c r="D9" s="669" t="s">
        <v>4083</v>
      </c>
      <c r="E9" s="371">
        <v>118.60000000000001</v>
      </c>
      <c r="F9" s="371">
        <v>106.7</v>
      </c>
      <c r="G9" s="371">
        <v>96</v>
      </c>
    </row>
    <row r="10" spans="1:9" s="43" customFormat="1" x14ac:dyDescent="0.2">
      <c r="A10" s="692"/>
      <c r="B10" s="627" t="s">
        <v>154</v>
      </c>
      <c r="C10" s="499"/>
      <c r="D10" s="639" t="s">
        <v>238</v>
      </c>
      <c r="E10" s="630"/>
      <c r="F10" s="631" t="s">
        <v>156</v>
      </c>
      <c r="G10" s="1273"/>
    </row>
    <row r="11" spans="1:9" s="43" customFormat="1" x14ac:dyDescent="0.2">
      <c r="A11" s="692"/>
      <c r="B11" s="661" t="s">
        <v>498</v>
      </c>
      <c r="C11" s="634"/>
      <c r="D11" s="628" t="s">
        <v>166</v>
      </c>
      <c r="E11" s="635"/>
      <c r="F11" s="636">
        <v>4</v>
      </c>
      <c r="G11" s="637"/>
    </row>
    <row r="12" spans="1:9" s="43" customFormat="1" x14ac:dyDescent="0.2">
      <c r="A12" s="692"/>
      <c r="B12" s="661" t="s">
        <v>2572</v>
      </c>
      <c r="C12" s="634"/>
      <c r="D12" s="628" t="s">
        <v>2573</v>
      </c>
      <c r="E12" s="635"/>
      <c r="F12" s="636">
        <v>17.5</v>
      </c>
      <c r="G12" s="637"/>
    </row>
    <row r="13" spans="1:9" s="43" customFormat="1" x14ac:dyDescent="0.2">
      <c r="A13" s="693"/>
      <c r="B13" s="661" t="s">
        <v>414</v>
      </c>
      <c r="C13" s="681"/>
      <c r="D13" s="628" t="s">
        <v>4084</v>
      </c>
      <c r="E13" s="635"/>
      <c r="F13" s="636">
        <v>55</v>
      </c>
      <c r="G13" s="637"/>
    </row>
    <row r="14" spans="1:9" s="43" customFormat="1" x14ac:dyDescent="0.2">
      <c r="A14" s="692"/>
      <c r="B14" s="661" t="s">
        <v>1302</v>
      </c>
      <c r="C14" s="681"/>
      <c r="D14" s="628" t="s">
        <v>4079</v>
      </c>
      <c r="E14" s="635"/>
      <c r="F14" s="636">
        <v>55</v>
      </c>
      <c r="G14" s="637"/>
    </row>
    <row r="15" spans="1:9" s="43" customFormat="1" x14ac:dyDescent="0.2">
      <c r="A15" s="1118" t="s">
        <v>188</v>
      </c>
      <c r="B15" s="1119"/>
      <c r="C15" s="1119"/>
      <c r="D15" s="44"/>
      <c r="E15" s="44"/>
      <c r="F15" s="44"/>
      <c r="G15" s="44"/>
    </row>
    <row r="16" spans="1:9" s="43" customFormat="1" x14ac:dyDescent="0.2">
      <c r="A16" s="1118" t="s">
        <v>276</v>
      </c>
      <c r="B16" s="1119"/>
      <c r="C16" s="1119"/>
      <c r="D16" s="44"/>
      <c r="E16" s="44"/>
      <c r="F16" s="44"/>
      <c r="G16" s="44"/>
    </row>
    <row r="17" spans="1:7" s="43" customFormat="1" x14ac:dyDescent="0.2">
      <c r="A17" s="1090"/>
      <c r="B17" s="1090"/>
      <c r="C17" s="1090"/>
      <c r="D17" s="44"/>
      <c r="E17" s="44"/>
      <c r="F17" s="44"/>
      <c r="G17" s="44"/>
    </row>
    <row r="18" spans="1:7" x14ac:dyDescent="0.2">
      <c r="A18" s="1091"/>
      <c r="B18" s="1091"/>
      <c r="C18" s="1091"/>
      <c r="D18" s="15"/>
      <c r="E18" s="15"/>
      <c r="F18" s="15"/>
      <c r="G18" s="15"/>
    </row>
    <row r="19" spans="1:7" x14ac:dyDescent="0.2">
      <c r="A19" s="1092"/>
      <c r="B19" s="1120"/>
      <c r="C19" s="1092"/>
    </row>
    <row r="20" spans="1:7" x14ac:dyDescent="0.2">
      <c r="B20" t="s">
        <v>4085</v>
      </c>
    </row>
  </sheetData>
  <sortState xmlns:xlrd2="http://schemas.microsoft.com/office/spreadsheetml/2017/richdata2" ref="B4:G5">
    <sortCondition ref="B4:B5"/>
  </sortState>
  <hyperlinks>
    <hyperlink ref="A6" r:id="rId1" xr:uid="{520550A5-A07C-467D-AC04-3091FAD5C385}"/>
    <hyperlink ref="A16" location="Index!A1" display="Return to Index" xr:uid="{A56F4E6A-8D7B-5849-9587-2FC0D6903A6C}"/>
    <hyperlink ref="A15" r:id="rId2" xr:uid="{8ED187FF-8BE9-7C45-A21E-9C83C95D1DE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2889-8028-C543-8F96-B19517488EA9}">
  <sheetPr>
    <tabColor rgb="FF00B0F0"/>
  </sheetPr>
  <dimension ref="A1:G324"/>
  <sheetViews>
    <sheetView zoomScale="218" zoomScaleNormal="98" workbookViewId="0">
      <selection activeCell="D274" sqref="D274"/>
    </sheetView>
  </sheetViews>
  <sheetFormatPr baseColWidth="10" defaultColWidth="11" defaultRowHeight="16" x14ac:dyDescent="0.2"/>
  <cols>
    <col min="1" max="1" width="12.1640625" style="43" customWidth="1"/>
    <col min="2" max="2" width="21.33203125" style="43" customWidth="1"/>
    <col min="3" max="3" width="12.6640625" style="43" customWidth="1"/>
    <col min="4" max="4" width="43.5" style="43" customWidth="1"/>
    <col min="5" max="7" width="10.83203125" style="43" customWidth="1"/>
    <col min="8" max="16384" width="11" style="43"/>
  </cols>
  <sheetData>
    <row r="1" spans="1:7" s="346" customFormat="1" ht="31" x14ac:dyDescent="0.2">
      <c r="A1" s="352" t="s">
        <v>1304</v>
      </c>
      <c r="B1" s="353"/>
      <c r="C1" s="353"/>
      <c r="D1" s="353"/>
      <c r="E1" s="353"/>
      <c r="F1" s="353"/>
      <c r="G1" s="353"/>
    </row>
    <row r="2" spans="1:7" ht="24" x14ac:dyDescent="0.2">
      <c r="A2" s="347" t="s">
        <v>125</v>
      </c>
      <c r="B2" s="348"/>
      <c r="C2" s="347" t="s">
        <v>4086</v>
      </c>
      <c r="D2" s="348"/>
      <c r="E2" s="348"/>
      <c r="F2" s="348"/>
      <c r="G2" s="348"/>
    </row>
    <row r="3" spans="1:7" ht="24" x14ac:dyDescent="0.2">
      <c r="A3" s="347" t="s">
        <v>126</v>
      </c>
      <c r="B3" s="348"/>
      <c r="C3" s="347" t="s">
        <v>4087</v>
      </c>
      <c r="D3" s="348"/>
      <c r="E3" s="348"/>
      <c r="F3" s="348"/>
      <c r="G3" s="348"/>
    </row>
    <row r="4" spans="1:7" ht="24" x14ac:dyDescent="0.2">
      <c r="A4" s="67" t="s">
        <v>276</v>
      </c>
      <c r="B4" s="348"/>
      <c r="C4" s="347" t="s">
        <v>4088</v>
      </c>
      <c r="D4" s="348"/>
      <c r="E4" s="348"/>
      <c r="F4" s="348"/>
      <c r="G4" s="348"/>
    </row>
    <row r="5" spans="1:7" ht="24" x14ac:dyDescent="0.2">
      <c r="A5" s="347"/>
      <c r="B5" s="348"/>
      <c r="C5" s="348"/>
      <c r="D5" s="348"/>
      <c r="E5" s="348"/>
      <c r="F5" s="348"/>
      <c r="G5" s="348"/>
    </row>
    <row r="6" spans="1:7" x14ac:dyDescent="0.2">
      <c r="A6" s="411" t="s">
        <v>4089</v>
      </c>
      <c r="B6" s="388" t="s">
        <v>137</v>
      </c>
      <c r="C6" s="388" t="s">
        <v>138</v>
      </c>
      <c r="D6" s="422" t="s">
        <v>155</v>
      </c>
      <c r="E6" s="383">
        <v>0.15</v>
      </c>
      <c r="F6" s="383">
        <v>0.1</v>
      </c>
      <c r="G6" s="383">
        <v>0.05</v>
      </c>
    </row>
    <row r="7" spans="1:7" x14ac:dyDescent="0.2">
      <c r="A7" s="202"/>
      <c r="B7" s="412" t="s">
        <v>2867</v>
      </c>
      <c r="C7" s="215">
        <v>300000003</v>
      </c>
      <c r="D7" s="424" t="s">
        <v>2868</v>
      </c>
      <c r="E7" s="30">
        <v>35</v>
      </c>
      <c r="F7" s="30">
        <v>32</v>
      </c>
      <c r="G7" s="467">
        <v>29.5</v>
      </c>
    </row>
    <row r="8" spans="1:7" x14ac:dyDescent="0.2">
      <c r="A8" s="269"/>
      <c r="B8" s="47" t="s">
        <v>4090</v>
      </c>
      <c r="C8" s="48">
        <v>600000253</v>
      </c>
      <c r="D8" s="45" t="s">
        <v>4091</v>
      </c>
      <c r="E8" s="25">
        <v>35</v>
      </c>
      <c r="F8" s="25">
        <v>32</v>
      </c>
      <c r="G8" s="111">
        <v>29.5</v>
      </c>
    </row>
    <row r="9" spans="1:7" x14ac:dyDescent="0.2">
      <c r="A9" s="261"/>
      <c r="B9" s="44"/>
      <c r="C9" s="44"/>
      <c r="D9" s="44"/>
      <c r="E9" s="44"/>
      <c r="F9" s="44"/>
      <c r="G9" s="349"/>
    </row>
    <row r="10" spans="1:7" x14ac:dyDescent="0.2">
      <c r="A10" s="411" t="s">
        <v>4092</v>
      </c>
      <c r="B10" s="388" t="s">
        <v>137</v>
      </c>
      <c r="C10" s="388" t="s">
        <v>4093</v>
      </c>
      <c r="D10" s="422" t="s">
        <v>4094</v>
      </c>
      <c r="E10" s="1425" t="s">
        <v>4095</v>
      </c>
      <c r="F10" s="1426"/>
      <c r="G10" s="1427"/>
    </row>
    <row r="11" spans="1:7" x14ac:dyDescent="0.2">
      <c r="A11" s="202"/>
      <c r="B11" s="412" t="s">
        <v>20</v>
      </c>
      <c r="C11" s="215" t="s">
        <v>4096</v>
      </c>
      <c r="D11" s="424" t="s">
        <v>4097</v>
      </c>
      <c r="E11" s="401"/>
      <c r="F11" s="497">
        <v>1</v>
      </c>
      <c r="G11" s="498"/>
    </row>
    <row r="12" spans="1:7" x14ac:dyDescent="0.2">
      <c r="A12" s="202"/>
      <c r="B12" s="47" t="s">
        <v>20</v>
      </c>
      <c r="C12" s="48" t="s">
        <v>4098</v>
      </c>
      <c r="D12" s="45" t="s">
        <v>4099</v>
      </c>
      <c r="E12" s="49"/>
      <c r="F12" s="158">
        <v>1</v>
      </c>
      <c r="G12" s="270"/>
    </row>
    <row r="13" spans="1:7" x14ac:dyDescent="0.2">
      <c r="A13" s="202"/>
      <c r="B13" s="47" t="s">
        <v>20</v>
      </c>
      <c r="C13" s="48" t="s">
        <v>4096</v>
      </c>
      <c r="D13" s="45" t="s">
        <v>4100</v>
      </c>
      <c r="E13" s="49"/>
      <c r="F13" s="158">
        <v>1</v>
      </c>
      <c r="G13" s="270"/>
    </row>
    <row r="14" spans="1:7" x14ac:dyDescent="0.2">
      <c r="A14" s="202"/>
      <c r="B14" s="47" t="s">
        <v>20</v>
      </c>
      <c r="C14" s="48" t="s">
        <v>4096</v>
      </c>
      <c r="D14" s="45" t="s">
        <v>4101</v>
      </c>
      <c r="E14" s="49"/>
      <c r="F14" s="158">
        <v>2</v>
      </c>
      <c r="G14" s="270"/>
    </row>
    <row r="15" spans="1:7" x14ac:dyDescent="0.2">
      <c r="A15" s="202"/>
      <c r="B15" s="47" t="s">
        <v>20</v>
      </c>
      <c r="C15" s="48" t="s">
        <v>4096</v>
      </c>
      <c r="D15" s="45" t="s">
        <v>4102</v>
      </c>
      <c r="E15" s="49"/>
      <c r="F15" s="158">
        <v>1</v>
      </c>
      <c r="G15" s="270"/>
    </row>
    <row r="16" spans="1:7" x14ac:dyDescent="0.2">
      <c r="A16" s="202"/>
      <c r="B16" s="47" t="s">
        <v>20</v>
      </c>
      <c r="C16" s="48" t="s">
        <v>4098</v>
      </c>
      <c r="D16" s="45" t="s">
        <v>4103</v>
      </c>
      <c r="E16" s="49"/>
      <c r="F16" s="158">
        <v>2</v>
      </c>
      <c r="G16" s="270"/>
    </row>
    <row r="17" spans="1:7" x14ac:dyDescent="0.2">
      <c r="A17" s="202"/>
      <c r="B17" s="47" t="s">
        <v>20</v>
      </c>
      <c r="C17" s="48" t="s">
        <v>4098</v>
      </c>
      <c r="D17" s="45" t="s">
        <v>4104</v>
      </c>
      <c r="E17" s="49"/>
      <c r="F17" s="158">
        <v>2</v>
      </c>
      <c r="G17" s="270"/>
    </row>
    <row r="18" spans="1:7" x14ac:dyDescent="0.2">
      <c r="A18" s="202"/>
      <c r="B18" s="47" t="s">
        <v>20</v>
      </c>
      <c r="C18" s="48" t="s">
        <v>4098</v>
      </c>
      <c r="D18" s="45" t="s">
        <v>4105</v>
      </c>
      <c r="E18" s="49"/>
      <c r="F18" s="158">
        <v>3</v>
      </c>
      <c r="G18" s="270"/>
    </row>
    <row r="19" spans="1:7" x14ac:dyDescent="0.2">
      <c r="A19" s="202"/>
      <c r="B19" s="47" t="s">
        <v>20</v>
      </c>
      <c r="C19" s="48" t="s">
        <v>4096</v>
      </c>
      <c r="D19" s="45" t="s">
        <v>4106</v>
      </c>
      <c r="E19" s="49"/>
      <c r="F19" s="158">
        <v>2</v>
      </c>
      <c r="G19" s="270"/>
    </row>
    <row r="20" spans="1:7" x14ac:dyDescent="0.2">
      <c r="A20" s="202"/>
      <c r="B20" s="47" t="s">
        <v>20</v>
      </c>
      <c r="C20" s="48" t="s">
        <v>4096</v>
      </c>
      <c r="D20" s="45" t="s">
        <v>4107</v>
      </c>
      <c r="E20" s="49"/>
      <c r="F20" s="158">
        <v>2</v>
      </c>
      <c r="G20" s="270"/>
    </row>
    <row r="21" spans="1:7" x14ac:dyDescent="0.2">
      <c r="A21" s="202"/>
      <c r="B21" s="47" t="s">
        <v>20</v>
      </c>
      <c r="C21" s="48" t="s">
        <v>4096</v>
      </c>
      <c r="D21" s="45" t="s">
        <v>4108</v>
      </c>
      <c r="E21" s="49"/>
      <c r="F21" s="158">
        <v>4</v>
      </c>
      <c r="G21" s="270"/>
    </row>
    <row r="22" spans="1:7" x14ac:dyDescent="0.2">
      <c r="A22" s="202"/>
      <c r="B22" s="47" t="s">
        <v>20</v>
      </c>
      <c r="C22" s="48" t="s">
        <v>4096</v>
      </c>
      <c r="D22" s="45" t="s">
        <v>4109</v>
      </c>
      <c r="E22" s="49"/>
      <c r="F22" s="158">
        <v>2</v>
      </c>
      <c r="G22" s="270"/>
    </row>
    <row r="23" spans="1:7" x14ac:dyDescent="0.2">
      <c r="A23" s="202"/>
      <c r="B23" s="47" t="s">
        <v>20</v>
      </c>
      <c r="C23" s="48" t="s">
        <v>4098</v>
      </c>
      <c r="D23" s="45" t="s">
        <v>4110</v>
      </c>
      <c r="E23" s="49"/>
      <c r="F23" s="158">
        <v>4</v>
      </c>
      <c r="G23" s="270"/>
    </row>
    <row r="24" spans="1:7" x14ac:dyDescent="0.2">
      <c r="A24" s="202"/>
      <c r="B24" s="47" t="s">
        <v>20</v>
      </c>
      <c r="C24" s="48" t="s">
        <v>4098</v>
      </c>
      <c r="D24" s="45" t="s">
        <v>4111</v>
      </c>
      <c r="E24" s="49"/>
      <c r="F24" s="158">
        <v>4</v>
      </c>
      <c r="G24" s="270"/>
    </row>
    <row r="25" spans="1:7" x14ac:dyDescent="0.2">
      <c r="A25" s="202"/>
      <c r="B25" s="47" t="s">
        <v>20</v>
      </c>
      <c r="C25" s="48" t="s">
        <v>4096</v>
      </c>
      <c r="D25" s="45" t="s">
        <v>4112</v>
      </c>
      <c r="E25" s="49"/>
      <c r="F25" s="158">
        <v>1</v>
      </c>
      <c r="G25" s="270"/>
    </row>
    <row r="26" spans="1:7" x14ac:dyDescent="0.2">
      <c r="A26" s="202"/>
      <c r="B26" s="47" t="s">
        <v>20</v>
      </c>
      <c r="C26" s="48" t="s">
        <v>4098</v>
      </c>
      <c r="D26" s="45" t="s">
        <v>4113</v>
      </c>
      <c r="E26" s="49"/>
      <c r="F26" s="158">
        <v>4</v>
      </c>
      <c r="G26" s="270"/>
    </row>
    <row r="27" spans="1:7" x14ac:dyDescent="0.2">
      <c r="A27" s="202"/>
      <c r="B27" s="47" t="s">
        <v>20</v>
      </c>
      <c r="C27" s="48" t="s">
        <v>4096</v>
      </c>
      <c r="D27" s="45" t="s">
        <v>4114</v>
      </c>
      <c r="E27" s="49"/>
      <c r="F27" s="158">
        <v>4</v>
      </c>
      <c r="G27" s="270"/>
    </row>
    <row r="28" spans="1:7" x14ac:dyDescent="0.2">
      <c r="A28" s="202"/>
      <c r="B28" s="47" t="s">
        <v>20</v>
      </c>
      <c r="C28" s="48" t="s">
        <v>4096</v>
      </c>
      <c r="D28" s="45" t="s">
        <v>4115</v>
      </c>
      <c r="E28" s="49"/>
      <c r="F28" s="158">
        <v>4</v>
      </c>
      <c r="G28" s="270"/>
    </row>
    <row r="29" spans="1:7" x14ac:dyDescent="0.2">
      <c r="A29" s="202"/>
      <c r="B29" s="47" t="s">
        <v>20</v>
      </c>
      <c r="C29" s="48" t="s">
        <v>4098</v>
      </c>
      <c r="D29" s="45" t="s">
        <v>4116</v>
      </c>
      <c r="E29" s="49"/>
      <c r="F29" s="158">
        <v>6</v>
      </c>
      <c r="G29" s="270"/>
    </row>
    <row r="30" spans="1:7" x14ac:dyDescent="0.2">
      <c r="A30" s="202"/>
      <c r="B30" s="47" t="s">
        <v>20</v>
      </c>
      <c r="C30" s="48" t="s">
        <v>4096</v>
      </c>
      <c r="D30" s="45" t="s">
        <v>4117</v>
      </c>
      <c r="E30" s="49"/>
      <c r="F30" s="158">
        <v>4</v>
      </c>
      <c r="G30" s="270"/>
    </row>
    <row r="31" spans="1:7" x14ac:dyDescent="0.2">
      <c r="A31" s="202"/>
      <c r="B31" s="47" t="s">
        <v>20</v>
      </c>
      <c r="C31" s="48" t="s">
        <v>4096</v>
      </c>
      <c r="D31" s="45" t="s">
        <v>4118</v>
      </c>
      <c r="E31" s="49"/>
      <c r="F31" s="158">
        <v>4</v>
      </c>
      <c r="G31" s="270"/>
    </row>
    <row r="32" spans="1:7" x14ac:dyDescent="0.2">
      <c r="A32" s="202"/>
      <c r="B32" s="47" t="s">
        <v>20</v>
      </c>
      <c r="C32" s="48" t="s">
        <v>4096</v>
      </c>
      <c r="D32" s="45" t="s">
        <v>4119</v>
      </c>
      <c r="E32" s="49"/>
      <c r="F32" s="158">
        <v>1</v>
      </c>
      <c r="G32" s="270"/>
    </row>
    <row r="33" spans="1:7" x14ac:dyDescent="0.2">
      <c r="A33" s="202"/>
      <c r="B33" s="47" t="s">
        <v>20</v>
      </c>
      <c r="C33" s="48" t="s">
        <v>4096</v>
      </c>
      <c r="D33" s="45" t="s">
        <v>4120</v>
      </c>
      <c r="E33" s="49"/>
      <c r="F33" s="158">
        <v>2</v>
      </c>
      <c r="G33" s="270"/>
    </row>
    <row r="34" spans="1:7" x14ac:dyDescent="0.2">
      <c r="A34" s="202"/>
      <c r="B34" s="47" t="s">
        <v>20</v>
      </c>
      <c r="C34" s="48" t="s">
        <v>4098</v>
      </c>
      <c r="D34" s="45" t="s">
        <v>4121</v>
      </c>
      <c r="E34" s="49"/>
      <c r="F34" s="158">
        <v>8</v>
      </c>
      <c r="G34" s="270"/>
    </row>
    <row r="35" spans="1:7" x14ac:dyDescent="0.2">
      <c r="A35" s="202"/>
      <c r="B35" s="47" t="s">
        <v>20</v>
      </c>
      <c r="C35" s="48" t="s">
        <v>4098</v>
      </c>
      <c r="D35" s="45" t="s">
        <v>4122</v>
      </c>
      <c r="E35" s="49"/>
      <c r="F35" s="158">
        <v>8</v>
      </c>
      <c r="G35" s="270"/>
    </row>
    <row r="36" spans="1:7" x14ac:dyDescent="0.2">
      <c r="A36" s="202"/>
      <c r="B36" s="47" t="s">
        <v>20</v>
      </c>
      <c r="C36" s="48" t="s">
        <v>4096</v>
      </c>
      <c r="D36" s="45" t="s">
        <v>4123</v>
      </c>
      <c r="E36" s="49"/>
      <c r="F36" s="158">
        <v>8</v>
      </c>
      <c r="G36" s="270"/>
    </row>
    <row r="37" spans="1:7" x14ac:dyDescent="0.2">
      <c r="A37" s="202"/>
      <c r="B37" s="47" t="s">
        <v>20</v>
      </c>
      <c r="C37" s="48" t="s">
        <v>4096</v>
      </c>
      <c r="D37" s="45" t="s">
        <v>4124</v>
      </c>
      <c r="E37" s="49"/>
      <c r="F37" s="158">
        <v>2</v>
      </c>
      <c r="G37" s="270"/>
    </row>
    <row r="38" spans="1:7" x14ac:dyDescent="0.2">
      <c r="A38" s="202"/>
      <c r="B38" s="47" t="s">
        <v>20</v>
      </c>
      <c r="C38" s="48" t="s">
        <v>4096</v>
      </c>
      <c r="D38" s="45" t="s">
        <v>4125</v>
      </c>
      <c r="E38" s="49"/>
      <c r="F38" s="158">
        <v>2</v>
      </c>
      <c r="G38" s="270"/>
    </row>
    <row r="39" spans="1:7" x14ac:dyDescent="0.2">
      <c r="A39" s="202"/>
      <c r="B39" s="47" t="s">
        <v>23</v>
      </c>
      <c r="C39" s="48" t="s">
        <v>4096</v>
      </c>
      <c r="D39" s="45" t="s">
        <v>4126</v>
      </c>
      <c r="E39" s="49"/>
      <c r="F39" s="158">
        <v>1</v>
      </c>
      <c r="G39" s="270"/>
    </row>
    <row r="40" spans="1:7" x14ac:dyDescent="0.2">
      <c r="A40" s="202"/>
      <c r="B40" s="47" t="s">
        <v>23</v>
      </c>
      <c r="C40" s="48" t="s">
        <v>4096</v>
      </c>
      <c r="D40" s="45" t="s">
        <v>4097</v>
      </c>
      <c r="E40" s="49"/>
      <c r="F40" s="158">
        <v>1</v>
      </c>
      <c r="G40" s="270"/>
    </row>
    <row r="41" spans="1:7" x14ac:dyDescent="0.2">
      <c r="A41" s="202"/>
      <c r="B41" s="47" t="s">
        <v>23</v>
      </c>
      <c r="C41" s="48" t="s">
        <v>4098</v>
      </c>
      <c r="D41" s="45" t="s">
        <v>4099</v>
      </c>
      <c r="E41" s="49"/>
      <c r="F41" s="158">
        <v>1</v>
      </c>
      <c r="G41" s="270"/>
    </row>
    <row r="42" spans="1:7" x14ac:dyDescent="0.2">
      <c r="A42" s="202"/>
      <c r="B42" s="47" t="s">
        <v>23</v>
      </c>
      <c r="C42" s="48" t="s">
        <v>4096</v>
      </c>
      <c r="D42" s="45" t="s">
        <v>4100</v>
      </c>
      <c r="E42" s="49"/>
      <c r="F42" s="158">
        <v>1</v>
      </c>
      <c r="G42" s="270"/>
    </row>
    <row r="43" spans="1:7" x14ac:dyDescent="0.2">
      <c r="A43" s="202"/>
      <c r="B43" s="47" t="s">
        <v>23</v>
      </c>
      <c r="C43" s="48" t="s">
        <v>4096</v>
      </c>
      <c r="D43" s="45" t="s">
        <v>4127</v>
      </c>
      <c r="E43" s="49"/>
      <c r="F43" s="158">
        <v>2</v>
      </c>
      <c r="G43" s="270"/>
    </row>
    <row r="44" spans="1:7" x14ac:dyDescent="0.2">
      <c r="A44" s="202"/>
      <c r="B44" s="47" t="s">
        <v>23</v>
      </c>
      <c r="C44" s="48" t="s">
        <v>4096</v>
      </c>
      <c r="D44" s="45" t="s">
        <v>4101</v>
      </c>
      <c r="E44" s="49"/>
      <c r="F44" s="158">
        <v>2</v>
      </c>
      <c r="G44" s="270"/>
    </row>
    <row r="45" spans="1:7" x14ac:dyDescent="0.2">
      <c r="A45" s="202"/>
      <c r="B45" s="47" t="s">
        <v>23</v>
      </c>
      <c r="C45" s="48" t="s">
        <v>4096</v>
      </c>
      <c r="D45" s="45" t="s">
        <v>4102</v>
      </c>
      <c r="E45" s="49"/>
      <c r="F45" s="158">
        <v>1</v>
      </c>
      <c r="G45" s="270"/>
    </row>
    <row r="46" spans="1:7" x14ac:dyDescent="0.2">
      <c r="A46" s="202"/>
      <c r="B46" s="47" t="s">
        <v>23</v>
      </c>
      <c r="C46" s="48" t="s">
        <v>4098</v>
      </c>
      <c r="D46" s="45" t="s">
        <v>4103</v>
      </c>
      <c r="E46" s="49"/>
      <c r="F46" s="158">
        <v>2</v>
      </c>
      <c r="G46" s="270"/>
    </row>
    <row r="47" spans="1:7" x14ac:dyDescent="0.2">
      <c r="A47" s="202"/>
      <c r="B47" s="47" t="s">
        <v>23</v>
      </c>
      <c r="C47" s="48" t="s">
        <v>4098</v>
      </c>
      <c r="D47" s="45" t="s">
        <v>4104</v>
      </c>
      <c r="E47" s="49"/>
      <c r="F47" s="158">
        <v>2</v>
      </c>
      <c r="G47" s="270"/>
    </row>
    <row r="48" spans="1:7" x14ac:dyDescent="0.2">
      <c r="A48" s="202"/>
      <c r="B48" s="47" t="s">
        <v>26</v>
      </c>
      <c r="C48" s="48" t="s">
        <v>4096</v>
      </c>
      <c r="D48" s="45" t="s">
        <v>4126</v>
      </c>
      <c r="E48" s="49"/>
      <c r="F48" s="158">
        <v>1</v>
      </c>
      <c r="G48" s="270"/>
    </row>
    <row r="49" spans="1:7" x14ac:dyDescent="0.2">
      <c r="A49" s="202"/>
      <c r="B49" s="47" t="s">
        <v>26</v>
      </c>
      <c r="C49" s="48" t="s">
        <v>4096</v>
      </c>
      <c r="D49" s="45" t="s">
        <v>4097</v>
      </c>
      <c r="E49" s="49"/>
      <c r="F49" s="158">
        <v>1</v>
      </c>
      <c r="G49" s="270"/>
    </row>
    <row r="50" spans="1:7" x14ac:dyDescent="0.2">
      <c r="A50" s="202"/>
      <c r="B50" s="47" t="s">
        <v>26</v>
      </c>
      <c r="C50" s="48" t="s">
        <v>4098</v>
      </c>
      <c r="D50" s="45" t="s">
        <v>4099</v>
      </c>
      <c r="E50" s="49"/>
      <c r="F50" s="158">
        <v>1</v>
      </c>
      <c r="G50" s="270"/>
    </row>
    <row r="51" spans="1:7" x14ac:dyDescent="0.2">
      <c r="A51" s="202"/>
      <c r="B51" s="47" t="s">
        <v>26</v>
      </c>
      <c r="C51" s="48" t="s">
        <v>4096</v>
      </c>
      <c r="D51" s="45" t="s">
        <v>4100</v>
      </c>
      <c r="E51" s="49"/>
      <c r="F51" s="158">
        <v>1</v>
      </c>
      <c r="G51" s="270"/>
    </row>
    <row r="52" spans="1:7" x14ac:dyDescent="0.2">
      <c r="A52" s="202"/>
      <c r="B52" s="47" t="s">
        <v>26</v>
      </c>
      <c r="C52" s="48" t="s">
        <v>4096</v>
      </c>
      <c r="D52" s="45" t="s">
        <v>4127</v>
      </c>
      <c r="E52" s="49"/>
      <c r="F52" s="158">
        <v>2</v>
      </c>
      <c r="G52" s="270"/>
    </row>
    <row r="53" spans="1:7" x14ac:dyDescent="0.2">
      <c r="A53" s="202"/>
      <c r="B53" s="47" t="s">
        <v>26</v>
      </c>
      <c r="C53" s="48" t="s">
        <v>4096</v>
      </c>
      <c r="D53" s="45" t="s">
        <v>4101</v>
      </c>
      <c r="E53" s="49"/>
      <c r="F53" s="158">
        <v>2</v>
      </c>
      <c r="G53" s="270"/>
    </row>
    <row r="54" spans="1:7" x14ac:dyDescent="0.2">
      <c r="A54" s="202"/>
      <c r="B54" s="47" t="s">
        <v>26</v>
      </c>
      <c r="C54" s="48" t="s">
        <v>4096</v>
      </c>
      <c r="D54" s="45" t="s">
        <v>4102</v>
      </c>
      <c r="E54" s="49"/>
      <c r="F54" s="158">
        <v>1</v>
      </c>
      <c r="G54" s="270"/>
    </row>
    <row r="55" spans="1:7" x14ac:dyDescent="0.2">
      <c r="A55" s="202"/>
      <c r="B55" s="47" t="s">
        <v>26</v>
      </c>
      <c r="C55" s="48" t="s">
        <v>4098</v>
      </c>
      <c r="D55" s="45" t="s">
        <v>4103</v>
      </c>
      <c r="E55" s="49"/>
      <c r="F55" s="158">
        <v>2</v>
      </c>
      <c r="G55" s="270"/>
    </row>
    <row r="56" spans="1:7" x14ac:dyDescent="0.2">
      <c r="A56" s="202"/>
      <c r="B56" s="47" t="s">
        <v>26</v>
      </c>
      <c r="C56" s="48" t="s">
        <v>4098</v>
      </c>
      <c r="D56" s="45" t="s">
        <v>4104</v>
      </c>
      <c r="E56" s="49"/>
      <c r="F56" s="158">
        <v>2</v>
      </c>
      <c r="G56" s="270"/>
    </row>
    <row r="57" spans="1:7" x14ac:dyDescent="0.2">
      <c r="A57" s="202"/>
      <c r="B57" s="47" t="s">
        <v>26</v>
      </c>
      <c r="C57" s="48" t="s">
        <v>4098</v>
      </c>
      <c r="D57" s="45" t="s">
        <v>4105</v>
      </c>
      <c r="E57" s="49"/>
      <c r="F57" s="158">
        <v>3</v>
      </c>
      <c r="G57" s="270"/>
    </row>
    <row r="58" spans="1:7" x14ac:dyDescent="0.2">
      <c r="A58" s="202"/>
      <c r="B58" s="47" t="s">
        <v>26</v>
      </c>
      <c r="C58" s="48" t="s">
        <v>4096</v>
      </c>
      <c r="D58" s="45" t="s">
        <v>4106</v>
      </c>
      <c r="E58" s="49"/>
      <c r="F58" s="158">
        <v>2</v>
      </c>
      <c r="G58" s="270"/>
    </row>
    <row r="59" spans="1:7" x14ac:dyDescent="0.2">
      <c r="A59" s="202"/>
      <c r="B59" s="47" t="s">
        <v>26</v>
      </c>
      <c r="C59" s="48" t="s">
        <v>4096</v>
      </c>
      <c r="D59" s="45" t="s">
        <v>4107</v>
      </c>
      <c r="E59" s="49"/>
      <c r="F59" s="158">
        <v>2</v>
      </c>
      <c r="G59" s="270"/>
    </row>
    <row r="60" spans="1:7" x14ac:dyDescent="0.2">
      <c r="A60" s="202"/>
      <c r="B60" s="47" t="s">
        <v>33</v>
      </c>
      <c r="C60" s="48" t="s">
        <v>4096</v>
      </c>
      <c r="D60" s="45" t="s">
        <v>4101</v>
      </c>
      <c r="E60" s="49"/>
      <c r="F60" s="158">
        <v>2</v>
      </c>
      <c r="G60" s="270"/>
    </row>
    <row r="61" spans="1:7" x14ac:dyDescent="0.2">
      <c r="A61" s="202"/>
      <c r="B61" s="47" t="s">
        <v>33</v>
      </c>
      <c r="C61" s="48" t="s">
        <v>4096</v>
      </c>
      <c r="D61" s="45" t="s">
        <v>4102</v>
      </c>
      <c r="E61" s="49"/>
      <c r="F61" s="158">
        <v>1</v>
      </c>
      <c r="G61" s="270"/>
    </row>
    <row r="62" spans="1:7" x14ac:dyDescent="0.2">
      <c r="A62" s="202"/>
      <c r="B62" s="47" t="s">
        <v>33</v>
      </c>
      <c r="C62" s="48" t="s">
        <v>4098</v>
      </c>
      <c r="D62" s="45" t="s">
        <v>4103</v>
      </c>
      <c r="E62" s="49"/>
      <c r="F62" s="158">
        <v>2</v>
      </c>
      <c r="G62" s="270"/>
    </row>
    <row r="63" spans="1:7" x14ac:dyDescent="0.2">
      <c r="A63" s="202"/>
      <c r="B63" s="47" t="s">
        <v>33</v>
      </c>
      <c r="C63" s="48" t="s">
        <v>4098</v>
      </c>
      <c r="D63" s="45" t="s">
        <v>4104</v>
      </c>
      <c r="E63" s="49"/>
      <c r="F63" s="158">
        <v>2</v>
      </c>
      <c r="G63" s="270"/>
    </row>
    <row r="64" spans="1:7" x14ac:dyDescent="0.2">
      <c r="A64" s="202"/>
      <c r="B64" s="47" t="s">
        <v>33</v>
      </c>
      <c r="C64" s="48" t="s">
        <v>4098</v>
      </c>
      <c r="D64" s="45" t="s">
        <v>4105</v>
      </c>
      <c r="E64" s="49"/>
      <c r="F64" s="158">
        <v>3</v>
      </c>
      <c r="G64" s="270"/>
    </row>
    <row r="65" spans="1:7" x14ac:dyDescent="0.2">
      <c r="A65" s="202"/>
      <c r="B65" s="47" t="s">
        <v>33</v>
      </c>
      <c r="C65" s="48" t="s">
        <v>4096</v>
      </c>
      <c r="D65" s="45" t="s">
        <v>4106</v>
      </c>
      <c r="E65" s="49"/>
      <c r="F65" s="158">
        <v>2</v>
      </c>
      <c r="G65" s="270"/>
    </row>
    <row r="66" spans="1:7" x14ac:dyDescent="0.2">
      <c r="A66" s="202"/>
      <c r="B66" s="47" t="s">
        <v>33</v>
      </c>
      <c r="C66" s="48" t="s">
        <v>4096</v>
      </c>
      <c r="D66" s="45" t="s">
        <v>4107</v>
      </c>
      <c r="E66" s="49"/>
      <c r="F66" s="158">
        <v>2</v>
      </c>
      <c r="G66" s="270"/>
    </row>
    <row r="67" spans="1:7" x14ac:dyDescent="0.2">
      <c r="A67" s="202"/>
      <c r="B67" s="47" t="s">
        <v>33</v>
      </c>
      <c r="C67" s="48" t="s">
        <v>4096</v>
      </c>
      <c r="D67" s="45" t="s">
        <v>4128</v>
      </c>
      <c r="E67" s="49"/>
      <c r="F67" s="158">
        <v>4</v>
      </c>
      <c r="G67" s="270"/>
    </row>
    <row r="68" spans="1:7" x14ac:dyDescent="0.2">
      <c r="A68" s="202"/>
      <c r="B68" s="47" t="s">
        <v>33</v>
      </c>
      <c r="C68" s="48" t="s">
        <v>4096</v>
      </c>
      <c r="D68" s="45" t="s">
        <v>4109</v>
      </c>
      <c r="E68" s="49"/>
      <c r="F68" s="158">
        <v>2</v>
      </c>
      <c r="G68" s="270"/>
    </row>
    <row r="69" spans="1:7" x14ac:dyDescent="0.2">
      <c r="A69" s="202"/>
      <c r="B69" s="47" t="s">
        <v>33</v>
      </c>
      <c r="C69" s="48" t="s">
        <v>4098</v>
      </c>
      <c r="D69" s="45" t="s">
        <v>4110</v>
      </c>
      <c r="E69" s="49"/>
      <c r="F69" s="158">
        <v>4</v>
      </c>
      <c r="G69" s="270"/>
    </row>
    <row r="70" spans="1:7" x14ac:dyDescent="0.2">
      <c r="A70" s="202" t="s">
        <v>135</v>
      </c>
      <c r="B70" s="47" t="s">
        <v>33</v>
      </c>
      <c r="C70" s="48" t="s">
        <v>4098</v>
      </c>
      <c r="D70" s="45" t="s">
        <v>4111</v>
      </c>
      <c r="E70" s="49"/>
      <c r="F70" s="158">
        <v>4</v>
      </c>
      <c r="G70" s="270"/>
    </row>
    <row r="71" spans="1:7" x14ac:dyDescent="0.2">
      <c r="A71" s="202"/>
      <c r="B71" s="47" t="s">
        <v>33</v>
      </c>
      <c r="C71" s="48" t="s">
        <v>4096</v>
      </c>
      <c r="D71" s="45" t="s">
        <v>4112</v>
      </c>
      <c r="E71" s="49"/>
      <c r="F71" s="158">
        <v>1</v>
      </c>
      <c r="G71" s="270"/>
    </row>
    <row r="72" spans="1:7" x14ac:dyDescent="0.2">
      <c r="A72" s="202"/>
      <c r="B72" s="47" t="s">
        <v>33</v>
      </c>
      <c r="C72" s="48" t="s">
        <v>4098</v>
      </c>
      <c r="D72" s="45" t="s">
        <v>4113</v>
      </c>
      <c r="E72" s="49"/>
      <c r="F72" s="158">
        <v>4</v>
      </c>
      <c r="G72" s="270"/>
    </row>
    <row r="73" spans="1:7" x14ac:dyDescent="0.2">
      <c r="A73" s="202"/>
      <c r="B73" s="47" t="s">
        <v>33</v>
      </c>
      <c r="C73" s="48" t="s">
        <v>4096</v>
      </c>
      <c r="D73" s="45" t="s">
        <v>4114</v>
      </c>
      <c r="E73" s="49"/>
      <c r="F73" s="158">
        <v>4</v>
      </c>
      <c r="G73" s="270"/>
    </row>
    <row r="74" spans="1:7" x14ac:dyDescent="0.2">
      <c r="A74" s="202"/>
      <c r="B74" s="47" t="s">
        <v>33</v>
      </c>
      <c r="C74" s="48" t="s">
        <v>4096</v>
      </c>
      <c r="D74" s="45" t="s">
        <v>4115</v>
      </c>
      <c r="E74" s="49"/>
      <c r="F74" s="158">
        <v>4</v>
      </c>
      <c r="G74" s="270"/>
    </row>
    <row r="75" spans="1:7" x14ac:dyDescent="0.2">
      <c r="A75" s="202"/>
      <c r="B75" s="47" t="s">
        <v>33</v>
      </c>
      <c r="C75" s="48" t="s">
        <v>4098</v>
      </c>
      <c r="D75" s="45" t="s">
        <v>4116</v>
      </c>
      <c r="E75" s="49"/>
      <c r="F75" s="158">
        <v>6</v>
      </c>
      <c r="G75" s="270"/>
    </row>
    <row r="76" spans="1:7" x14ac:dyDescent="0.2">
      <c r="A76" s="202"/>
      <c r="B76" s="47" t="s">
        <v>33</v>
      </c>
      <c r="C76" s="48" t="s">
        <v>4096</v>
      </c>
      <c r="D76" s="45" t="s">
        <v>4117</v>
      </c>
      <c r="E76" s="49"/>
      <c r="F76" s="158">
        <v>4</v>
      </c>
      <c r="G76" s="270"/>
    </row>
    <row r="77" spans="1:7" x14ac:dyDescent="0.2">
      <c r="A77" s="202"/>
      <c r="B77" s="47" t="s">
        <v>4129</v>
      </c>
      <c r="C77" s="48" t="s">
        <v>4098</v>
      </c>
      <c r="D77" s="45" t="s">
        <v>4099</v>
      </c>
      <c r="E77" s="49"/>
      <c r="F77" s="158">
        <v>1</v>
      </c>
      <c r="G77" s="270"/>
    </row>
    <row r="78" spans="1:7" x14ac:dyDescent="0.2">
      <c r="A78" s="202"/>
      <c r="B78" s="47" t="s">
        <v>4129</v>
      </c>
      <c r="C78" s="48" t="s">
        <v>4096</v>
      </c>
      <c r="D78" s="45" t="s">
        <v>4100</v>
      </c>
      <c r="E78" s="49"/>
      <c r="F78" s="158">
        <v>1</v>
      </c>
      <c r="G78" s="270"/>
    </row>
    <row r="79" spans="1:7" x14ac:dyDescent="0.2">
      <c r="A79" s="202"/>
      <c r="B79" s="47" t="s">
        <v>4129</v>
      </c>
      <c r="C79" s="48" t="s">
        <v>4096</v>
      </c>
      <c r="D79" s="45" t="s">
        <v>4101</v>
      </c>
      <c r="E79" s="49"/>
      <c r="F79" s="158">
        <v>2</v>
      </c>
      <c r="G79" s="270"/>
    </row>
    <row r="80" spans="1:7" x14ac:dyDescent="0.2">
      <c r="A80" s="202"/>
      <c r="B80" s="47" t="s">
        <v>4129</v>
      </c>
      <c r="C80" s="48" t="s">
        <v>4096</v>
      </c>
      <c r="D80" s="45" t="s">
        <v>4102</v>
      </c>
      <c r="E80" s="49"/>
      <c r="F80" s="158">
        <v>1</v>
      </c>
      <c r="G80" s="270"/>
    </row>
    <row r="81" spans="1:7" x14ac:dyDescent="0.2">
      <c r="A81" s="202"/>
      <c r="B81" s="47" t="s">
        <v>4129</v>
      </c>
      <c r="C81" s="48" t="s">
        <v>4098</v>
      </c>
      <c r="D81" s="45" t="s">
        <v>4103</v>
      </c>
      <c r="E81" s="49"/>
      <c r="F81" s="158">
        <v>2</v>
      </c>
      <c r="G81" s="270"/>
    </row>
    <row r="82" spans="1:7" x14ac:dyDescent="0.2">
      <c r="A82" s="202"/>
      <c r="B82" s="47" t="s">
        <v>4129</v>
      </c>
      <c r="C82" s="48" t="s">
        <v>4098</v>
      </c>
      <c r="D82" s="45" t="s">
        <v>4104</v>
      </c>
      <c r="E82" s="49"/>
      <c r="F82" s="158">
        <v>2</v>
      </c>
      <c r="G82" s="270"/>
    </row>
    <row r="83" spans="1:7" x14ac:dyDescent="0.2">
      <c r="A83" s="202"/>
      <c r="B83" s="47" t="s">
        <v>4129</v>
      </c>
      <c r="C83" s="48" t="s">
        <v>4098</v>
      </c>
      <c r="D83" s="45" t="s">
        <v>4130</v>
      </c>
      <c r="E83" s="49"/>
      <c r="F83" s="158">
        <v>3</v>
      </c>
      <c r="G83" s="270"/>
    </row>
    <row r="84" spans="1:7" x14ac:dyDescent="0.2">
      <c r="A84" s="202"/>
      <c r="B84" s="47" t="s">
        <v>4129</v>
      </c>
      <c r="C84" s="48" t="s">
        <v>4096</v>
      </c>
      <c r="D84" s="45" t="s">
        <v>4106</v>
      </c>
      <c r="E84" s="49"/>
      <c r="F84" s="158">
        <v>2</v>
      </c>
      <c r="G84" s="270"/>
    </row>
    <row r="85" spans="1:7" x14ac:dyDescent="0.2">
      <c r="A85" s="202"/>
      <c r="B85" s="47" t="s">
        <v>4129</v>
      </c>
      <c r="C85" s="48" t="s">
        <v>4096</v>
      </c>
      <c r="D85" s="45" t="s">
        <v>4107</v>
      </c>
      <c r="E85" s="49"/>
      <c r="F85" s="158">
        <v>2</v>
      </c>
      <c r="G85" s="270"/>
    </row>
    <row r="86" spans="1:7" x14ac:dyDescent="0.2">
      <c r="A86" s="202"/>
      <c r="B86" s="47" t="s">
        <v>4129</v>
      </c>
      <c r="C86" s="48" t="s">
        <v>4096</v>
      </c>
      <c r="D86" s="45" t="s">
        <v>4108</v>
      </c>
      <c r="E86" s="49"/>
      <c r="F86" s="158">
        <v>4</v>
      </c>
      <c r="G86" s="270"/>
    </row>
    <row r="87" spans="1:7" x14ac:dyDescent="0.2">
      <c r="A87" s="202"/>
      <c r="B87" s="47" t="s">
        <v>4129</v>
      </c>
      <c r="C87" s="48" t="s">
        <v>4096</v>
      </c>
      <c r="D87" s="45" t="s">
        <v>4109</v>
      </c>
      <c r="E87" s="49"/>
      <c r="F87" s="158">
        <v>2</v>
      </c>
      <c r="G87" s="270"/>
    </row>
    <row r="88" spans="1:7" x14ac:dyDescent="0.2">
      <c r="A88" s="202"/>
      <c r="B88" s="47" t="s">
        <v>4129</v>
      </c>
      <c r="C88" s="48" t="s">
        <v>4098</v>
      </c>
      <c r="D88" s="45" t="s">
        <v>4110</v>
      </c>
      <c r="E88" s="49"/>
      <c r="F88" s="158">
        <v>4</v>
      </c>
      <c r="G88" s="270"/>
    </row>
    <row r="89" spans="1:7" x14ac:dyDescent="0.2">
      <c r="A89" s="202"/>
      <c r="B89" s="47" t="s">
        <v>4129</v>
      </c>
      <c r="C89" s="48" t="s">
        <v>4098</v>
      </c>
      <c r="D89" s="45" t="s">
        <v>4111</v>
      </c>
      <c r="E89" s="49"/>
      <c r="F89" s="158">
        <v>4</v>
      </c>
      <c r="G89" s="270"/>
    </row>
    <row r="90" spans="1:7" x14ac:dyDescent="0.2">
      <c r="A90" s="202"/>
      <c r="B90" s="47" t="s">
        <v>4129</v>
      </c>
      <c r="C90" s="48" t="s">
        <v>4096</v>
      </c>
      <c r="D90" s="45" t="s">
        <v>4112</v>
      </c>
      <c r="E90" s="49"/>
      <c r="F90" s="158">
        <v>1</v>
      </c>
      <c r="G90" s="270"/>
    </row>
    <row r="91" spans="1:7" x14ac:dyDescent="0.2">
      <c r="A91" s="202"/>
      <c r="B91" s="47" t="s">
        <v>4129</v>
      </c>
      <c r="C91" s="48" t="s">
        <v>4096</v>
      </c>
      <c r="D91" s="45" t="s">
        <v>4114</v>
      </c>
      <c r="E91" s="49"/>
      <c r="F91" s="158">
        <v>4</v>
      </c>
      <c r="G91" s="270"/>
    </row>
    <row r="92" spans="1:7" x14ac:dyDescent="0.2">
      <c r="A92" s="202"/>
      <c r="B92" s="47" t="s">
        <v>4129</v>
      </c>
      <c r="C92" s="48" t="s">
        <v>4096</v>
      </c>
      <c r="D92" s="45" t="s">
        <v>4115</v>
      </c>
      <c r="E92" s="49"/>
      <c r="F92" s="158">
        <v>4</v>
      </c>
      <c r="G92" s="270"/>
    </row>
    <row r="93" spans="1:7" x14ac:dyDescent="0.2">
      <c r="A93" s="202"/>
      <c r="B93" s="47" t="s">
        <v>4129</v>
      </c>
      <c r="C93" s="48" t="s">
        <v>4096</v>
      </c>
      <c r="D93" s="45" t="s">
        <v>4117</v>
      </c>
      <c r="E93" s="49"/>
      <c r="F93" s="158">
        <v>4</v>
      </c>
      <c r="G93" s="270"/>
    </row>
    <row r="94" spans="1:7" x14ac:dyDescent="0.2">
      <c r="A94" s="202"/>
      <c r="B94" s="47" t="s">
        <v>39</v>
      </c>
      <c r="C94" s="48" t="s">
        <v>4096</v>
      </c>
      <c r="D94" s="45" t="s">
        <v>4114</v>
      </c>
      <c r="E94" s="49"/>
      <c r="F94" s="158">
        <v>4</v>
      </c>
      <c r="G94" s="270"/>
    </row>
    <row r="95" spans="1:7" x14ac:dyDescent="0.2">
      <c r="A95" s="202"/>
      <c r="B95" s="47" t="s">
        <v>39</v>
      </c>
      <c r="C95" s="48" t="s">
        <v>4096</v>
      </c>
      <c r="D95" s="45" t="s">
        <v>4115</v>
      </c>
      <c r="E95" s="49"/>
      <c r="F95" s="158">
        <v>4</v>
      </c>
      <c r="G95" s="270"/>
    </row>
    <row r="96" spans="1:7" x14ac:dyDescent="0.2">
      <c r="A96" s="202"/>
      <c r="B96" s="47" t="s">
        <v>39</v>
      </c>
      <c r="C96" s="48" t="s">
        <v>4098</v>
      </c>
      <c r="D96" s="45" t="s">
        <v>4116</v>
      </c>
      <c r="E96" s="49"/>
      <c r="F96" s="158">
        <v>6</v>
      </c>
      <c r="G96" s="270"/>
    </row>
    <row r="97" spans="1:7" x14ac:dyDescent="0.2">
      <c r="A97" s="202"/>
      <c r="B97" s="47" t="s">
        <v>39</v>
      </c>
      <c r="C97" s="48" t="s">
        <v>4096</v>
      </c>
      <c r="D97" s="45" t="s">
        <v>4117</v>
      </c>
      <c r="E97" s="49"/>
      <c r="F97" s="158">
        <v>4</v>
      </c>
      <c r="G97" s="270"/>
    </row>
    <row r="98" spans="1:7" x14ac:dyDescent="0.2">
      <c r="A98" s="202"/>
      <c r="B98" s="47" t="s">
        <v>39</v>
      </c>
      <c r="C98" s="48" t="s">
        <v>4096</v>
      </c>
      <c r="D98" s="45" t="s">
        <v>4118</v>
      </c>
      <c r="E98" s="49"/>
      <c r="F98" s="158">
        <v>4</v>
      </c>
      <c r="G98" s="270"/>
    </row>
    <row r="99" spans="1:7" x14ac:dyDescent="0.2">
      <c r="A99" s="202"/>
      <c r="B99" s="47" t="s">
        <v>39</v>
      </c>
      <c r="C99" s="48" t="s">
        <v>4096</v>
      </c>
      <c r="D99" s="45" t="s">
        <v>4119</v>
      </c>
      <c r="E99" s="49"/>
      <c r="F99" s="158">
        <v>1</v>
      </c>
      <c r="G99" s="270"/>
    </row>
    <row r="100" spans="1:7" x14ac:dyDescent="0.2">
      <c r="A100" s="202"/>
      <c r="B100" s="47" t="s">
        <v>39</v>
      </c>
      <c r="C100" s="48" t="s">
        <v>4096</v>
      </c>
      <c r="D100" s="45" t="s">
        <v>4120</v>
      </c>
      <c r="E100" s="49"/>
      <c r="F100" s="158">
        <v>2</v>
      </c>
      <c r="G100" s="270"/>
    </row>
    <row r="101" spans="1:7" x14ac:dyDescent="0.2">
      <c r="A101" s="202"/>
      <c r="B101" s="47" t="s">
        <v>39</v>
      </c>
      <c r="C101" s="48" t="s">
        <v>4098</v>
      </c>
      <c r="D101" s="45" t="s">
        <v>4131</v>
      </c>
      <c r="E101" s="49"/>
      <c r="F101" s="158">
        <v>8</v>
      </c>
      <c r="G101" s="270"/>
    </row>
    <row r="102" spans="1:7" x14ac:dyDescent="0.2">
      <c r="A102" s="202"/>
      <c r="B102" s="47" t="s">
        <v>39</v>
      </c>
      <c r="C102" s="48" t="s">
        <v>4098</v>
      </c>
      <c r="D102" s="45" t="s">
        <v>4122</v>
      </c>
      <c r="E102" s="49"/>
      <c r="F102" s="158">
        <v>8</v>
      </c>
      <c r="G102" s="270"/>
    </row>
    <row r="103" spans="1:7" x14ac:dyDescent="0.2">
      <c r="A103" s="202"/>
      <c r="B103" s="47" t="s">
        <v>39</v>
      </c>
      <c r="C103" s="48" t="s">
        <v>4096</v>
      </c>
      <c r="D103" s="45" t="s">
        <v>4123</v>
      </c>
      <c r="E103" s="49"/>
      <c r="F103" s="158">
        <v>8</v>
      </c>
      <c r="G103" s="270"/>
    </row>
    <row r="104" spans="1:7" x14ac:dyDescent="0.2">
      <c r="A104" s="202"/>
      <c r="B104" s="47" t="s">
        <v>39</v>
      </c>
      <c r="C104" s="48" t="s">
        <v>4096</v>
      </c>
      <c r="D104" s="45" t="s">
        <v>4124</v>
      </c>
      <c r="E104" s="49"/>
      <c r="F104" s="158">
        <v>2</v>
      </c>
      <c r="G104" s="270"/>
    </row>
    <row r="105" spans="1:7" x14ac:dyDescent="0.2">
      <c r="A105" s="202"/>
      <c r="B105" s="47" t="s">
        <v>39</v>
      </c>
      <c r="C105" s="48" t="s">
        <v>4096</v>
      </c>
      <c r="D105" s="45" t="s">
        <v>4125</v>
      </c>
      <c r="E105" s="49"/>
      <c r="F105" s="158">
        <v>2</v>
      </c>
      <c r="G105" s="270"/>
    </row>
    <row r="106" spans="1:7" x14ac:dyDescent="0.2">
      <c r="A106" s="202"/>
      <c r="B106" s="47" t="s">
        <v>4132</v>
      </c>
      <c r="C106" s="48" t="s">
        <v>4098</v>
      </c>
      <c r="D106" s="45" t="s">
        <v>4099</v>
      </c>
      <c r="E106" s="49"/>
      <c r="F106" s="158">
        <v>1</v>
      </c>
      <c r="G106" s="270"/>
    </row>
    <row r="107" spans="1:7" x14ac:dyDescent="0.2">
      <c r="A107" s="202"/>
      <c r="B107" s="47" t="s">
        <v>4132</v>
      </c>
      <c r="C107" s="48" t="s">
        <v>4096</v>
      </c>
      <c r="D107" s="45" t="s">
        <v>4100</v>
      </c>
      <c r="E107" s="49"/>
      <c r="F107" s="158">
        <v>1</v>
      </c>
      <c r="G107" s="270"/>
    </row>
    <row r="108" spans="1:7" x14ac:dyDescent="0.2">
      <c r="A108" s="202"/>
      <c r="B108" s="47" t="s">
        <v>4132</v>
      </c>
      <c r="C108" s="48" t="s">
        <v>4096</v>
      </c>
      <c r="D108" s="45" t="s">
        <v>4101</v>
      </c>
      <c r="E108" s="49"/>
      <c r="F108" s="158">
        <v>2</v>
      </c>
      <c r="G108" s="270"/>
    </row>
    <row r="109" spans="1:7" x14ac:dyDescent="0.2">
      <c r="A109" s="202"/>
      <c r="B109" s="47" t="s">
        <v>4132</v>
      </c>
      <c r="C109" s="48" t="s">
        <v>4096</v>
      </c>
      <c r="D109" s="45" t="s">
        <v>4102</v>
      </c>
      <c r="E109" s="49"/>
      <c r="F109" s="158">
        <v>1</v>
      </c>
      <c r="G109" s="270"/>
    </row>
    <row r="110" spans="1:7" x14ac:dyDescent="0.2">
      <c r="A110" s="202"/>
      <c r="B110" s="47" t="s">
        <v>4132</v>
      </c>
      <c r="C110" s="48" t="s">
        <v>4098</v>
      </c>
      <c r="D110" s="45" t="s">
        <v>4103</v>
      </c>
      <c r="E110" s="49"/>
      <c r="F110" s="158">
        <v>2</v>
      </c>
      <c r="G110" s="270"/>
    </row>
    <row r="111" spans="1:7" x14ac:dyDescent="0.2">
      <c r="A111" s="202"/>
      <c r="B111" s="47" t="s">
        <v>4132</v>
      </c>
      <c r="C111" s="48" t="s">
        <v>4098</v>
      </c>
      <c r="D111" s="45" t="s">
        <v>4104</v>
      </c>
      <c r="E111" s="49"/>
      <c r="F111" s="158">
        <v>2</v>
      </c>
      <c r="G111" s="270"/>
    </row>
    <row r="112" spans="1:7" x14ac:dyDescent="0.2">
      <c r="A112" s="202"/>
      <c r="B112" s="47" t="s">
        <v>4132</v>
      </c>
      <c r="C112" s="48" t="s">
        <v>4098</v>
      </c>
      <c r="D112" s="45" t="s">
        <v>4105</v>
      </c>
      <c r="E112" s="49"/>
      <c r="F112" s="158">
        <v>3</v>
      </c>
      <c r="G112" s="270"/>
    </row>
    <row r="113" spans="1:7" x14ac:dyDescent="0.2">
      <c r="A113" s="202"/>
      <c r="B113" s="47" t="s">
        <v>4132</v>
      </c>
      <c r="C113" s="48" t="s">
        <v>4096</v>
      </c>
      <c r="D113" s="45" t="s">
        <v>4106</v>
      </c>
      <c r="E113" s="49"/>
      <c r="F113" s="158">
        <v>2</v>
      </c>
      <c r="G113" s="270"/>
    </row>
    <row r="114" spans="1:7" x14ac:dyDescent="0.2">
      <c r="A114" s="202"/>
      <c r="B114" s="47" t="s">
        <v>4132</v>
      </c>
      <c r="C114" s="48" t="s">
        <v>4096</v>
      </c>
      <c r="D114" s="45" t="s">
        <v>4107</v>
      </c>
      <c r="E114" s="49"/>
      <c r="F114" s="158">
        <v>2</v>
      </c>
      <c r="G114" s="270"/>
    </row>
    <row r="115" spans="1:7" x14ac:dyDescent="0.2">
      <c r="A115" s="202"/>
      <c r="B115" s="47" t="s">
        <v>4132</v>
      </c>
      <c r="C115" s="48" t="s">
        <v>4096</v>
      </c>
      <c r="D115" s="45" t="s">
        <v>4108</v>
      </c>
      <c r="E115" s="49"/>
      <c r="F115" s="158">
        <v>4</v>
      </c>
      <c r="G115" s="270"/>
    </row>
    <row r="116" spans="1:7" x14ac:dyDescent="0.2">
      <c r="A116" s="202"/>
      <c r="B116" s="47" t="s">
        <v>4132</v>
      </c>
      <c r="C116" s="48" t="s">
        <v>4096</v>
      </c>
      <c r="D116" s="45" t="s">
        <v>4109</v>
      </c>
      <c r="E116" s="49"/>
      <c r="F116" s="158">
        <v>2</v>
      </c>
      <c r="G116" s="270"/>
    </row>
    <row r="117" spans="1:7" x14ac:dyDescent="0.2">
      <c r="A117" s="202"/>
      <c r="B117" s="47" t="s">
        <v>4132</v>
      </c>
      <c r="C117" s="48" t="s">
        <v>4098</v>
      </c>
      <c r="D117" s="45" t="s">
        <v>4133</v>
      </c>
      <c r="E117" s="49"/>
      <c r="F117" s="158">
        <v>4</v>
      </c>
      <c r="G117" s="270"/>
    </row>
    <row r="118" spans="1:7" x14ac:dyDescent="0.2">
      <c r="A118" s="202"/>
      <c r="B118" s="47" t="s">
        <v>4132</v>
      </c>
      <c r="C118" s="48" t="s">
        <v>4098</v>
      </c>
      <c r="D118" s="45" t="s">
        <v>4111</v>
      </c>
      <c r="E118" s="49"/>
      <c r="F118" s="158">
        <v>4</v>
      </c>
      <c r="G118" s="270"/>
    </row>
    <row r="119" spans="1:7" x14ac:dyDescent="0.2">
      <c r="A119" s="202"/>
      <c r="B119" s="47" t="s">
        <v>4132</v>
      </c>
      <c r="C119" s="48" t="s">
        <v>4096</v>
      </c>
      <c r="D119" s="45" t="s">
        <v>4112</v>
      </c>
      <c r="E119" s="49"/>
      <c r="F119" s="158">
        <v>1</v>
      </c>
      <c r="G119" s="270"/>
    </row>
    <row r="120" spans="1:7" x14ac:dyDescent="0.2">
      <c r="A120" s="202"/>
      <c r="B120" s="47" t="s">
        <v>4132</v>
      </c>
      <c r="C120" s="48" t="s">
        <v>4098</v>
      </c>
      <c r="D120" s="45" t="s">
        <v>4113</v>
      </c>
      <c r="E120" s="49"/>
      <c r="F120" s="158">
        <v>4</v>
      </c>
      <c r="G120" s="270"/>
    </row>
    <row r="121" spans="1:7" x14ac:dyDescent="0.2">
      <c r="A121" s="202"/>
      <c r="B121" s="47" t="s">
        <v>4132</v>
      </c>
      <c r="C121" s="48" t="s">
        <v>4096</v>
      </c>
      <c r="D121" s="45" t="s">
        <v>4114</v>
      </c>
      <c r="E121" s="49"/>
      <c r="F121" s="158">
        <v>4</v>
      </c>
      <c r="G121" s="270"/>
    </row>
    <row r="122" spans="1:7" x14ac:dyDescent="0.2">
      <c r="A122" s="202"/>
      <c r="B122" s="47" t="s">
        <v>4132</v>
      </c>
      <c r="C122" s="48" t="s">
        <v>4096</v>
      </c>
      <c r="D122" s="45" t="s">
        <v>4115</v>
      </c>
      <c r="E122" s="49"/>
      <c r="F122" s="158">
        <v>4</v>
      </c>
      <c r="G122" s="270"/>
    </row>
    <row r="123" spans="1:7" x14ac:dyDescent="0.2">
      <c r="A123" s="202"/>
      <c r="B123" s="47" t="s">
        <v>4132</v>
      </c>
      <c r="C123" s="48" t="s">
        <v>4098</v>
      </c>
      <c r="D123" s="45" t="s">
        <v>4116</v>
      </c>
      <c r="E123" s="49"/>
      <c r="F123" s="158">
        <v>6</v>
      </c>
      <c r="G123" s="270"/>
    </row>
    <row r="124" spans="1:7" x14ac:dyDescent="0.2">
      <c r="A124" s="202"/>
      <c r="B124" s="47" t="s">
        <v>4132</v>
      </c>
      <c r="C124" s="48" t="s">
        <v>4096</v>
      </c>
      <c r="D124" s="45" t="s">
        <v>4117</v>
      </c>
      <c r="E124" s="49"/>
      <c r="F124" s="158">
        <v>4</v>
      </c>
      <c r="G124" s="270"/>
    </row>
    <row r="125" spans="1:7" x14ac:dyDescent="0.2">
      <c r="A125" s="202"/>
      <c r="B125" s="47" t="s">
        <v>42</v>
      </c>
      <c r="C125" s="48" t="s">
        <v>4096</v>
      </c>
      <c r="D125" s="45" t="s">
        <v>4126</v>
      </c>
      <c r="E125" s="49"/>
      <c r="F125" s="158">
        <v>1</v>
      </c>
      <c r="G125" s="270"/>
    </row>
    <row r="126" spans="1:7" x14ac:dyDescent="0.2">
      <c r="A126" s="202"/>
      <c r="B126" s="47" t="s">
        <v>42</v>
      </c>
      <c r="C126" s="48" t="s">
        <v>4096</v>
      </c>
      <c r="D126" s="45" t="s">
        <v>4097</v>
      </c>
      <c r="E126" s="49"/>
      <c r="F126" s="158">
        <v>1</v>
      </c>
      <c r="G126" s="270"/>
    </row>
    <row r="127" spans="1:7" x14ac:dyDescent="0.2">
      <c r="A127" s="202"/>
      <c r="B127" s="47" t="s">
        <v>42</v>
      </c>
      <c r="C127" s="48" t="s">
        <v>4098</v>
      </c>
      <c r="D127" s="45" t="s">
        <v>4134</v>
      </c>
      <c r="E127" s="49"/>
      <c r="F127" s="158">
        <v>1</v>
      </c>
      <c r="G127" s="270"/>
    </row>
    <row r="128" spans="1:7" x14ac:dyDescent="0.2">
      <c r="A128" s="202"/>
      <c r="B128" s="47" t="s">
        <v>42</v>
      </c>
      <c r="C128" s="48" t="s">
        <v>4096</v>
      </c>
      <c r="D128" s="45" t="s">
        <v>4100</v>
      </c>
      <c r="E128" s="49"/>
      <c r="F128" s="158">
        <v>1</v>
      </c>
      <c r="G128" s="270"/>
    </row>
    <row r="129" spans="1:7" x14ac:dyDescent="0.2">
      <c r="A129" s="202"/>
      <c r="B129" s="47" t="s">
        <v>42</v>
      </c>
      <c r="C129" s="48" t="s">
        <v>4096</v>
      </c>
      <c r="D129" s="45" t="s">
        <v>4127</v>
      </c>
      <c r="E129" s="49"/>
      <c r="F129" s="158">
        <v>2</v>
      </c>
      <c r="G129" s="270"/>
    </row>
    <row r="130" spans="1:7" x14ac:dyDescent="0.2">
      <c r="A130" s="202"/>
      <c r="B130" s="47" t="s">
        <v>42</v>
      </c>
      <c r="C130" s="48" t="s">
        <v>4096</v>
      </c>
      <c r="D130" s="45" t="s">
        <v>4101</v>
      </c>
      <c r="E130" s="49"/>
      <c r="F130" s="158">
        <v>2</v>
      </c>
      <c r="G130" s="270"/>
    </row>
    <row r="131" spans="1:7" x14ac:dyDescent="0.2">
      <c r="A131" s="202"/>
      <c r="B131" s="47" t="s">
        <v>42</v>
      </c>
      <c r="C131" s="48" t="s">
        <v>4096</v>
      </c>
      <c r="D131" s="45" t="s">
        <v>4102</v>
      </c>
      <c r="E131" s="49"/>
      <c r="F131" s="158">
        <v>1</v>
      </c>
      <c r="G131" s="270"/>
    </row>
    <row r="132" spans="1:7" x14ac:dyDescent="0.2">
      <c r="A132" s="202"/>
      <c r="B132" s="47" t="s">
        <v>42</v>
      </c>
      <c r="C132" s="48" t="s">
        <v>4098</v>
      </c>
      <c r="D132" s="45" t="s">
        <v>4103</v>
      </c>
      <c r="E132" s="49"/>
      <c r="F132" s="158">
        <v>2</v>
      </c>
      <c r="G132" s="270"/>
    </row>
    <row r="133" spans="1:7" x14ac:dyDescent="0.2">
      <c r="A133" s="202"/>
      <c r="B133" s="47" t="s">
        <v>42</v>
      </c>
      <c r="C133" s="48" t="s">
        <v>4098</v>
      </c>
      <c r="D133" s="45" t="s">
        <v>4104</v>
      </c>
      <c r="E133" s="49"/>
      <c r="F133" s="158">
        <v>2</v>
      </c>
      <c r="G133" s="270"/>
    </row>
    <row r="134" spans="1:7" x14ac:dyDescent="0.2">
      <c r="A134" s="202"/>
      <c r="B134" s="47" t="s">
        <v>42</v>
      </c>
      <c r="C134" s="48" t="s">
        <v>4096</v>
      </c>
      <c r="D134" s="45" t="s">
        <v>4106</v>
      </c>
      <c r="E134" s="49"/>
      <c r="F134" s="158">
        <v>2</v>
      </c>
      <c r="G134" s="270"/>
    </row>
    <row r="135" spans="1:7" x14ac:dyDescent="0.2">
      <c r="A135" s="202"/>
      <c r="B135" s="47" t="s">
        <v>42</v>
      </c>
      <c r="C135" s="48" t="s">
        <v>4096</v>
      </c>
      <c r="D135" s="45" t="s">
        <v>4107</v>
      </c>
      <c r="E135" s="49"/>
      <c r="F135" s="158">
        <v>2</v>
      </c>
      <c r="G135" s="270"/>
    </row>
    <row r="136" spans="1:7" x14ac:dyDescent="0.2">
      <c r="A136" s="202"/>
      <c r="B136" s="47" t="s">
        <v>45</v>
      </c>
      <c r="C136" s="48" t="s">
        <v>4096</v>
      </c>
      <c r="D136" s="45" t="s">
        <v>4097</v>
      </c>
      <c r="E136" s="49"/>
      <c r="F136" s="158">
        <v>1</v>
      </c>
      <c r="G136" s="270"/>
    </row>
    <row r="137" spans="1:7" x14ac:dyDescent="0.2">
      <c r="A137" s="202"/>
      <c r="B137" s="47" t="s">
        <v>45</v>
      </c>
      <c r="C137" s="48" t="s">
        <v>4098</v>
      </c>
      <c r="D137" s="45" t="s">
        <v>4099</v>
      </c>
      <c r="E137" s="49"/>
      <c r="F137" s="158">
        <v>1</v>
      </c>
      <c r="G137" s="270"/>
    </row>
    <row r="138" spans="1:7" x14ac:dyDescent="0.2">
      <c r="A138" s="202"/>
      <c r="B138" s="47" t="s">
        <v>45</v>
      </c>
      <c r="C138" s="48" t="s">
        <v>4096</v>
      </c>
      <c r="D138" s="45" t="s">
        <v>4100</v>
      </c>
      <c r="E138" s="49"/>
      <c r="F138" s="158">
        <v>1</v>
      </c>
      <c r="G138" s="270"/>
    </row>
    <row r="139" spans="1:7" x14ac:dyDescent="0.2">
      <c r="A139" s="202"/>
      <c r="B139" s="47" t="s">
        <v>45</v>
      </c>
      <c r="C139" s="48" t="s">
        <v>4096</v>
      </c>
      <c r="D139" s="45" t="s">
        <v>4135</v>
      </c>
      <c r="E139" s="49"/>
      <c r="F139" s="158">
        <v>2</v>
      </c>
      <c r="G139" s="270"/>
    </row>
    <row r="140" spans="1:7" x14ac:dyDescent="0.2">
      <c r="A140" s="202"/>
      <c r="B140" s="47" t="s">
        <v>45</v>
      </c>
      <c r="C140" s="48" t="s">
        <v>4096</v>
      </c>
      <c r="D140" s="45" t="s">
        <v>4101</v>
      </c>
      <c r="E140" s="49"/>
      <c r="F140" s="158">
        <v>2</v>
      </c>
      <c r="G140" s="270"/>
    </row>
    <row r="141" spans="1:7" x14ac:dyDescent="0.2">
      <c r="A141" s="202"/>
      <c r="B141" s="47" t="s">
        <v>45</v>
      </c>
      <c r="C141" s="48" t="s">
        <v>4096</v>
      </c>
      <c r="D141" s="45" t="s">
        <v>4102</v>
      </c>
      <c r="E141" s="49"/>
      <c r="F141" s="158">
        <v>1</v>
      </c>
      <c r="G141" s="270"/>
    </row>
    <row r="142" spans="1:7" x14ac:dyDescent="0.2">
      <c r="A142" s="202"/>
      <c r="B142" s="47" t="s">
        <v>45</v>
      </c>
      <c r="C142" s="48" t="s">
        <v>4098</v>
      </c>
      <c r="D142" s="45" t="s">
        <v>4103</v>
      </c>
      <c r="E142" s="49"/>
      <c r="F142" s="158">
        <v>2</v>
      </c>
      <c r="G142" s="270"/>
    </row>
    <row r="143" spans="1:7" x14ac:dyDescent="0.2">
      <c r="A143" s="202"/>
      <c r="B143" s="47" t="s">
        <v>45</v>
      </c>
      <c r="C143" s="48" t="s">
        <v>4098</v>
      </c>
      <c r="D143" s="45" t="s">
        <v>4104</v>
      </c>
      <c r="E143" s="49"/>
      <c r="F143" s="158">
        <v>2</v>
      </c>
      <c r="G143" s="270"/>
    </row>
    <row r="144" spans="1:7" x14ac:dyDescent="0.2">
      <c r="A144" s="202"/>
      <c r="B144" s="47" t="s">
        <v>45</v>
      </c>
      <c r="C144" s="48" t="s">
        <v>4098</v>
      </c>
      <c r="D144" s="45" t="s">
        <v>4105</v>
      </c>
      <c r="E144" s="49"/>
      <c r="F144" s="158">
        <v>3</v>
      </c>
      <c r="G144" s="270"/>
    </row>
    <row r="145" spans="1:7" x14ac:dyDescent="0.2">
      <c r="A145" s="202"/>
      <c r="B145" s="47" t="s">
        <v>45</v>
      </c>
      <c r="C145" s="48" t="s">
        <v>4096</v>
      </c>
      <c r="D145" s="45" t="s">
        <v>4106</v>
      </c>
      <c r="E145" s="49"/>
      <c r="F145" s="158">
        <v>2</v>
      </c>
      <c r="G145" s="270"/>
    </row>
    <row r="146" spans="1:7" x14ac:dyDescent="0.2">
      <c r="A146" s="202"/>
      <c r="B146" s="47" t="s">
        <v>45</v>
      </c>
      <c r="C146" s="48" t="s">
        <v>4096</v>
      </c>
      <c r="D146" s="45" t="s">
        <v>4107</v>
      </c>
      <c r="E146" s="49"/>
      <c r="F146" s="158">
        <v>2</v>
      </c>
      <c r="G146" s="270"/>
    </row>
    <row r="147" spans="1:7" x14ac:dyDescent="0.2">
      <c r="A147" s="202"/>
      <c r="B147" s="47" t="s">
        <v>45</v>
      </c>
      <c r="C147" s="48" t="s">
        <v>4096</v>
      </c>
      <c r="D147" s="45" t="s">
        <v>4108</v>
      </c>
      <c r="E147" s="49"/>
      <c r="F147" s="158">
        <v>4</v>
      </c>
      <c r="G147" s="270"/>
    </row>
    <row r="148" spans="1:7" x14ac:dyDescent="0.2">
      <c r="A148" s="202"/>
      <c r="B148" s="47" t="s">
        <v>45</v>
      </c>
      <c r="C148" s="48" t="s">
        <v>4096</v>
      </c>
      <c r="D148" s="45" t="s">
        <v>4109</v>
      </c>
      <c r="E148" s="49"/>
      <c r="F148" s="158">
        <v>2</v>
      </c>
      <c r="G148" s="270"/>
    </row>
    <row r="149" spans="1:7" x14ac:dyDescent="0.2">
      <c r="A149" s="202"/>
      <c r="B149" s="47" t="s">
        <v>45</v>
      </c>
      <c r="C149" s="48" t="s">
        <v>4098</v>
      </c>
      <c r="D149" s="45" t="s">
        <v>4110</v>
      </c>
      <c r="E149" s="49"/>
      <c r="F149" s="158">
        <v>4</v>
      </c>
      <c r="G149" s="270"/>
    </row>
    <row r="150" spans="1:7" x14ac:dyDescent="0.2">
      <c r="A150" s="202"/>
      <c r="B150" s="47" t="s">
        <v>45</v>
      </c>
      <c r="C150" s="48" t="s">
        <v>4098</v>
      </c>
      <c r="D150" s="45" t="s">
        <v>4111</v>
      </c>
      <c r="E150" s="49"/>
      <c r="F150" s="158">
        <v>4</v>
      </c>
      <c r="G150" s="270"/>
    </row>
    <row r="151" spans="1:7" x14ac:dyDescent="0.2">
      <c r="A151" s="202"/>
      <c r="B151" s="47" t="s">
        <v>45</v>
      </c>
      <c r="C151" s="48" t="s">
        <v>4096</v>
      </c>
      <c r="D151" s="45" t="s">
        <v>4112</v>
      </c>
      <c r="E151" s="49"/>
      <c r="F151" s="158">
        <v>1</v>
      </c>
      <c r="G151" s="270"/>
    </row>
    <row r="152" spans="1:7" x14ac:dyDescent="0.2">
      <c r="A152" s="202"/>
      <c r="B152" s="47" t="s">
        <v>45</v>
      </c>
      <c r="C152" s="48" t="s">
        <v>4098</v>
      </c>
      <c r="D152" s="45" t="s">
        <v>4113</v>
      </c>
      <c r="E152" s="49"/>
      <c r="F152" s="158">
        <v>4</v>
      </c>
      <c r="G152" s="270"/>
    </row>
    <row r="153" spans="1:7" x14ac:dyDescent="0.2">
      <c r="A153" s="202"/>
      <c r="B153" s="47" t="s">
        <v>45</v>
      </c>
      <c r="C153" s="48" t="s">
        <v>4096</v>
      </c>
      <c r="D153" s="45" t="s">
        <v>4114</v>
      </c>
      <c r="E153" s="49"/>
      <c r="F153" s="158">
        <v>4</v>
      </c>
      <c r="G153" s="270"/>
    </row>
    <row r="154" spans="1:7" x14ac:dyDescent="0.2">
      <c r="A154" s="202"/>
      <c r="B154" s="47" t="s">
        <v>45</v>
      </c>
      <c r="C154" s="48" t="s">
        <v>4096</v>
      </c>
      <c r="D154" s="45" t="s">
        <v>4115</v>
      </c>
      <c r="E154" s="49"/>
      <c r="F154" s="158">
        <v>4</v>
      </c>
      <c r="G154" s="270"/>
    </row>
    <row r="155" spans="1:7" x14ac:dyDescent="0.2">
      <c r="A155" s="202"/>
      <c r="B155" s="47" t="s">
        <v>45</v>
      </c>
      <c r="C155" s="48" t="s">
        <v>4098</v>
      </c>
      <c r="D155" s="45" t="s">
        <v>4116</v>
      </c>
      <c r="E155" s="49"/>
      <c r="F155" s="158">
        <v>6</v>
      </c>
      <c r="G155" s="270"/>
    </row>
    <row r="156" spans="1:7" x14ac:dyDescent="0.2">
      <c r="A156" s="202"/>
      <c r="B156" s="47" t="s">
        <v>45</v>
      </c>
      <c r="C156" s="48" t="s">
        <v>4096</v>
      </c>
      <c r="D156" s="45" t="s">
        <v>4117</v>
      </c>
      <c r="E156" s="49"/>
      <c r="F156" s="158">
        <v>4</v>
      </c>
      <c r="G156" s="270"/>
    </row>
    <row r="157" spans="1:7" x14ac:dyDescent="0.2">
      <c r="A157" s="202"/>
      <c r="B157" s="47" t="s">
        <v>4136</v>
      </c>
      <c r="C157" s="48" t="s">
        <v>4096</v>
      </c>
      <c r="D157" s="45" t="s">
        <v>4126</v>
      </c>
      <c r="E157" s="49"/>
      <c r="F157" s="158">
        <v>1</v>
      </c>
      <c r="G157" s="270"/>
    </row>
    <row r="158" spans="1:7" x14ac:dyDescent="0.2">
      <c r="A158" s="202"/>
      <c r="B158" s="47" t="s">
        <v>4136</v>
      </c>
      <c r="C158" s="48" t="s">
        <v>4096</v>
      </c>
      <c r="D158" s="45" t="s">
        <v>4097</v>
      </c>
      <c r="E158" s="49"/>
      <c r="F158" s="158">
        <v>1</v>
      </c>
      <c r="G158" s="270"/>
    </row>
    <row r="159" spans="1:7" x14ac:dyDescent="0.2">
      <c r="A159" s="202"/>
      <c r="B159" s="47" t="s">
        <v>4136</v>
      </c>
      <c r="C159" s="48" t="s">
        <v>4096</v>
      </c>
      <c r="D159" s="45" t="s">
        <v>4100</v>
      </c>
      <c r="E159" s="49"/>
      <c r="F159" s="158">
        <v>1</v>
      </c>
      <c r="G159" s="270"/>
    </row>
    <row r="160" spans="1:7" x14ac:dyDescent="0.2">
      <c r="A160" s="202"/>
      <c r="B160" s="47" t="s">
        <v>4136</v>
      </c>
      <c r="C160" s="48" t="s">
        <v>4096</v>
      </c>
      <c r="D160" s="45" t="s">
        <v>4127</v>
      </c>
      <c r="E160" s="49"/>
      <c r="F160" s="158">
        <v>2</v>
      </c>
      <c r="G160" s="270"/>
    </row>
    <row r="161" spans="1:7" x14ac:dyDescent="0.2">
      <c r="A161" s="202"/>
      <c r="B161" s="47" t="s">
        <v>4136</v>
      </c>
      <c r="C161" s="48" t="s">
        <v>4096</v>
      </c>
      <c r="D161" s="45" t="s">
        <v>4101</v>
      </c>
      <c r="E161" s="49"/>
      <c r="F161" s="158">
        <v>2</v>
      </c>
      <c r="G161" s="270"/>
    </row>
    <row r="162" spans="1:7" x14ac:dyDescent="0.2">
      <c r="A162" s="269"/>
      <c r="B162" s="47" t="s">
        <v>4136</v>
      </c>
      <c r="C162" s="48" t="s">
        <v>4096</v>
      </c>
      <c r="D162" s="45" t="s">
        <v>4102</v>
      </c>
      <c r="E162" s="49"/>
      <c r="F162" s="158">
        <v>1</v>
      </c>
      <c r="G162" s="270"/>
    </row>
    <row r="163" spans="1:7" x14ac:dyDescent="0.2">
      <c r="A163" s="204"/>
      <c r="B163" s="220"/>
      <c r="C163" s="221"/>
      <c r="D163" s="222"/>
      <c r="E163" s="223"/>
      <c r="F163" s="223"/>
      <c r="G163" s="319"/>
    </row>
    <row r="164" spans="1:7" ht="29.25" customHeight="1" x14ac:dyDescent="0.2">
      <c r="A164" s="486" t="s">
        <v>4137</v>
      </c>
      <c r="B164" s="485"/>
      <c r="C164" s="485"/>
      <c r="D164" s="485"/>
      <c r="E164" s="485"/>
      <c r="F164" s="485"/>
      <c r="G164" s="485"/>
    </row>
    <row r="165" spans="1:7" ht="17" x14ac:dyDescent="0.2">
      <c r="A165" s="423" t="s">
        <v>4138</v>
      </c>
      <c r="B165" s="422" t="s">
        <v>137</v>
      </c>
      <c r="C165" s="422" t="s">
        <v>138</v>
      </c>
      <c r="D165" s="422" t="s">
        <v>4139</v>
      </c>
      <c r="E165" s="487">
        <v>0.15</v>
      </c>
      <c r="F165" s="487">
        <v>0.1</v>
      </c>
      <c r="G165" s="487">
        <v>0.05</v>
      </c>
    </row>
    <row r="166" spans="1:7" x14ac:dyDescent="0.2">
      <c r="A166" s="201"/>
      <c r="B166" s="488" t="s">
        <v>4140</v>
      </c>
      <c r="C166" s="215">
        <v>426100227</v>
      </c>
      <c r="D166" s="412" t="s">
        <v>4141</v>
      </c>
      <c r="E166" s="30">
        <v>89</v>
      </c>
      <c r="F166" s="30">
        <v>81</v>
      </c>
      <c r="G166" s="467">
        <v>74</v>
      </c>
    </row>
    <row r="167" spans="1:7" x14ac:dyDescent="0.2">
      <c r="A167" s="201"/>
      <c r="B167" s="109" t="s">
        <v>4142</v>
      </c>
      <c r="C167" s="48">
        <v>426100228</v>
      </c>
      <c r="D167" s="47" t="s">
        <v>4143</v>
      </c>
      <c r="E167" s="25">
        <v>95</v>
      </c>
      <c r="F167" s="25">
        <v>87</v>
      </c>
      <c r="G167" s="111">
        <v>80</v>
      </c>
    </row>
    <row r="168" spans="1:7" x14ac:dyDescent="0.2">
      <c r="A168" s="201"/>
      <c r="B168" s="109" t="s">
        <v>4144</v>
      </c>
      <c r="C168" s="48">
        <v>426100229</v>
      </c>
      <c r="D168" s="47" t="s">
        <v>4145</v>
      </c>
      <c r="E168" s="25">
        <v>103</v>
      </c>
      <c r="F168" s="25">
        <v>93</v>
      </c>
      <c r="G168" s="111">
        <v>86</v>
      </c>
    </row>
    <row r="169" spans="1:7" ht="21" customHeight="1" x14ac:dyDescent="0.2">
      <c r="A169" s="327" t="s">
        <v>188</v>
      </c>
      <c r="B169" s="489"/>
      <c r="C169" s="120"/>
      <c r="D169" s="119"/>
      <c r="E169" s="107"/>
      <c r="F169" s="107"/>
      <c r="G169" s="463"/>
    </row>
    <row r="170" spans="1:7" ht="17" x14ac:dyDescent="0.2">
      <c r="A170" s="423" t="s">
        <v>4146</v>
      </c>
      <c r="B170" s="422" t="s">
        <v>137</v>
      </c>
      <c r="C170" s="422" t="s">
        <v>138</v>
      </c>
      <c r="D170" s="422" t="s">
        <v>4139</v>
      </c>
      <c r="E170" s="487">
        <v>0.15</v>
      </c>
      <c r="F170" s="487">
        <v>0.1</v>
      </c>
      <c r="G170" s="487">
        <v>0.05</v>
      </c>
    </row>
    <row r="171" spans="1:7" ht="24" x14ac:dyDescent="0.2">
      <c r="A171" s="201"/>
      <c r="B171" s="488" t="s">
        <v>4147</v>
      </c>
      <c r="C171" s="215">
        <v>426100247</v>
      </c>
      <c r="D171" s="45" t="s">
        <v>4148</v>
      </c>
      <c r="E171" s="700">
        <v>90.100000000000009</v>
      </c>
      <c r="F171" s="700">
        <v>81.100000000000009</v>
      </c>
      <c r="G171" s="467">
        <v>73</v>
      </c>
    </row>
    <row r="172" spans="1:7" ht="24" x14ac:dyDescent="0.2">
      <c r="A172" s="201"/>
      <c r="B172" s="109" t="s">
        <v>4149</v>
      </c>
      <c r="C172" s="215">
        <v>426100245</v>
      </c>
      <c r="D172" s="45" t="s">
        <v>4150</v>
      </c>
      <c r="E172" s="700">
        <v>106.2</v>
      </c>
      <c r="F172" s="700">
        <v>95.600000000000009</v>
      </c>
      <c r="G172" s="111">
        <v>86</v>
      </c>
    </row>
    <row r="173" spans="1:7" ht="24" x14ac:dyDescent="0.2">
      <c r="A173" s="201"/>
      <c r="B173" s="109" t="s">
        <v>4151</v>
      </c>
      <c r="C173" s="215">
        <v>426100250</v>
      </c>
      <c r="D173" s="45" t="s">
        <v>4152</v>
      </c>
      <c r="E173" s="700">
        <v>119.80000000000001</v>
      </c>
      <c r="F173" s="700">
        <v>107.80000000000001</v>
      </c>
      <c r="G173" s="111">
        <v>97</v>
      </c>
    </row>
    <row r="174" spans="1:7" ht="24" x14ac:dyDescent="0.2">
      <c r="A174" s="201"/>
      <c r="B174" s="488" t="s">
        <v>4153</v>
      </c>
      <c r="C174" s="215">
        <v>426100248</v>
      </c>
      <c r="D174" s="45" t="s">
        <v>4154</v>
      </c>
      <c r="E174" s="700">
        <v>103.7</v>
      </c>
      <c r="F174" s="700">
        <v>93.300000000000011</v>
      </c>
      <c r="G174" s="467">
        <v>84</v>
      </c>
    </row>
    <row r="175" spans="1:7" ht="24" x14ac:dyDescent="0.2">
      <c r="A175" s="201"/>
      <c r="B175" s="109" t="s">
        <v>4155</v>
      </c>
      <c r="C175" s="215">
        <v>426100249</v>
      </c>
      <c r="D175" s="45" t="s">
        <v>4156</v>
      </c>
      <c r="E175" s="700">
        <v>119.80000000000001</v>
      </c>
      <c r="F175" s="700">
        <v>107.80000000000001</v>
      </c>
      <c r="G175" s="111">
        <v>97</v>
      </c>
    </row>
    <row r="176" spans="1:7" ht="24" x14ac:dyDescent="0.2">
      <c r="A176" s="201"/>
      <c r="B176" s="109" t="s">
        <v>4157</v>
      </c>
      <c r="C176" s="215">
        <v>426100251</v>
      </c>
      <c r="D176" s="45" t="s">
        <v>4158</v>
      </c>
      <c r="E176" s="700">
        <v>134.6</v>
      </c>
      <c r="F176" s="700">
        <v>121.10000000000001</v>
      </c>
      <c r="G176" s="111">
        <v>109</v>
      </c>
    </row>
    <row r="177" spans="1:7" ht="21" customHeight="1" x14ac:dyDescent="0.2">
      <c r="A177" s="326" t="s">
        <v>188</v>
      </c>
      <c r="B177" s="320"/>
      <c r="C177" s="321"/>
      <c r="D177" s="322"/>
      <c r="E177" s="323"/>
      <c r="F177" s="323"/>
      <c r="G177" s="324"/>
    </row>
    <row r="178" spans="1:7" x14ac:dyDescent="0.2">
      <c r="A178" s="204"/>
      <c r="B178" s="220"/>
      <c r="C178" s="221"/>
      <c r="D178" s="222"/>
      <c r="E178" s="223"/>
      <c r="F178" s="223"/>
      <c r="G178" s="319"/>
    </row>
    <row r="179" spans="1:7" ht="42" x14ac:dyDescent="0.2">
      <c r="A179" s="423" t="s">
        <v>4159</v>
      </c>
      <c r="B179" s="422" t="s">
        <v>502</v>
      </c>
      <c r="C179" s="422" t="s">
        <v>138</v>
      </c>
      <c r="D179" s="422" t="s">
        <v>155</v>
      </c>
      <c r="E179" s="487">
        <v>0.15</v>
      </c>
      <c r="F179" s="487">
        <v>0.1</v>
      </c>
      <c r="G179" s="487">
        <v>0.05</v>
      </c>
    </row>
    <row r="180" spans="1:7" ht="24" x14ac:dyDescent="0.2">
      <c r="A180" s="44"/>
      <c r="B180" s="109" t="s">
        <v>1364</v>
      </c>
      <c r="C180" s="768" t="s">
        <v>135</v>
      </c>
      <c r="D180" s="769" t="s">
        <v>1365</v>
      </c>
      <c r="E180" s="344">
        <v>8.7000000000000011</v>
      </c>
      <c r="F180" s="344">
        <v>7.8000000000000007</v>
      </c>
      <c r="G180" s="344">
        <v>7</v>
      </c>
    </row>
    <row r="181" spans="1:7" x14ac:dyDescent="0.2">
      <c r="A181" s="44"/>
      <c r="B181" s="109" t="s">
        <v>1366</v>
      </c>
      <c r="C181" s="768" t="s">
        <v>135</v>
      </c>
      <c r="D181" s="769" t="s">
        <v>1367</v>
      </c>
      <c r="E181" s="344">
        <v>12.3</v>
      </c>
      <c r="F181" s="344">
        <v>11.100000000000001</v>
      </c>
      <c r="G181" s="344">
        <v>10</v>
      </c>
    </row>
    <row r="182" spans="1:7" x14ac:dyDescent="0.2">
      <c r="A182" s="44"/>
      <c r="B182" s="109" t="s">
        <v>1368</v>
      </c>
      <c r="C182" s="768" t="s">
        <v>135</v>
      </c>
      <c r="D182" s="769" t="s">
        <v>1369</v>
      </c>
      <c r="E182" s="344">
        <v>18.600000000000001</v>
      </c>
      <c r="F182" s="344">
        <v>16.7</v>
      </c>
      <c r="G182" s="344">
        <v>15</v>
      </c>
    </row>
    <row r="183" spans="1:7" ht="24" x14ac:dyDescent="0.2">
      <c r="A183" s="44"/>
      <c r="B183" s="109" t="s">
        <v>4160</v>
      </c>
      <c r="C183" s="768" t="s">
        <v>135</v>
      </c>
      <c r="D183" s="769" t="s">
        <v>4161</v>
      </c>
      <c r="E183" s="344">
        <v>18.600000000000001</v>
      </c>
      <c r="F183" s="344">
        <v>16.7</v>
      </c>
      <c r="G183" s="344">
        <v>15</v>
      </c>
    </row>
    <row r="184" spans="1:7" x14ac:dyDescent="0.2">
      <c r="A184" s="44"/>
      <c r="B184" s="109" t="s">
        <v>1370</v>
      </c>
      <c r="C184" s="768" t="s">
        <v>135</v>
      </c>
      <c r="D184" s="769" t="s">
        <v>1371</v>
      </c>
      <c r="E184" s="344">
        <v>18.600000000000001</v>
      </c>
      <c r="F184" s="344">
        <v>16.7</v>
      </c>
      <c r="G184" s="344">
        <v>15</v>
      </c>
    </row>
    <row r="185" spans="1:7" x14ac:dyDescent="0.2">
      <c r="A185" s="44"/>
      <c r="B185" s="109" t="s">
        <v>4162</v>
      </c>
      <c r="C185" s="768" t="s">
        <v>135</v>
      </c>
      <c r="D185" s="769" t="s">
        <v>4163</v>
      </c>
      <c r="E185" s="344">
        <v>18.600000000000001</v>
      </c>
      <c r="F185" s="344">
        <v>16.7</v>
      </c>
      <c r="G185" s="344">
        <v>15</v>
      </c>
    </row>
    <row r="186" spans="1:7" x14ac:dyDescent="0.2">
      <c r="A186" s="44"/>
      <c r="B186" s="109" t="s">
        <v>1372</v>
      </c>
      <c r="C186" s="768" t="s">
        <v>135</v>
      </c>
      <c r="D186" s="769" t="s">
        <v>1373</v>
      </c>
      <c r="E186" s="344">
        <v>19.8</v>
      </c>
      <c r="F186" s="344">
        <v>17.8</v>
      </c>
      <c r="G186" s="344">
        <v>16</v>
      </c>
    </row>
    <row r="187" spans="1:7" x14ac:dyDescent="0.2">
      <c r="A187" s="44"/>
      <c r="B187" s="109" t="s">
        <v>1374</v>
      </c>
      <c r="C187" s="768" t="s">
        <v>135</v>
      </c>
      <c r="D187" s="769" t="s">
        <v>1375</v>
      </c>
      <c r="E187" s="344">
        <v>22.900000000000002</v>
      </c>
      <c r="F187" s="344">
        <v>20.6</v>
      </c>
      <c r="G187" s="344">
        <v>18.5</v>
      </c>
    </row>
    <row r="188" spans="1:7" x14ac:dyDescent="0.2">
      <c r="A188" s="44"/>
      <c r="B188" s="109" t="s">
        <v>1376</v>
      </c>
      <c r="C188" s="768" t="s">
        <v>135</v>
      </c>
      <c r="D188" s="769" t="s">
        <v>1377</v>
      </c>
      <c r="E188" s="344">
        <v>49.300000000000004</v>
      </c>
      <c r="F188" s="344">
        <v>44.400000000000006</v>
      </c>
      <c r="G188" s="344">
        <v>40</v>
      </c>
    </row>
    <row r="189" spans="1:7" ht="24" x14ac:dyDescent="0.2">
      <c r="A189" s="44"/>
      <c r="B189" s="109" t="s">
        <v>4164</v>
      </c>
      <c r="C189" s="768" t="s">
        <v>135</v>
      </c>
      <c r="D189" s="769" t="s">
        <v>1379</v>
      </c>
      <c r="E189" s="344">
        <v>28.400000000000002</v>
      </c>
      <c r="F189" s="344">
        <v>25.6</v>
      </c>
      <c r="G189" s="344">
        <v>23</v>
      </c>
    </row>
    <row r="190" spans="1:7" x14ac:dyDescent="0.2">
      <c r="A190" s="44"/>
      <c r="B190" s="109" t="s">
        <v>1380</v>
      </c>
      <c r="C190" s="768" t="s">
        <v>135</v>
      </c>
      <c r="D190" s="769" t="s">
        <v>1381</v>
      </c>
      <c r="E190" s="344">
        <v>11.8</v>
      </c>
      <c r="F190" s="344">
        <v>10.600000000000001</v>
      </c>
      <c r="G190" s="344">
        <v>9.5</v>
      </c>
    </row>
    <row r="191" spans="1:7" ht="24" x14ac:dyDescent="0.2">
      <c r="A191" s="44"/>
      <c r="B191" s="109" t="s">
        <v>4165</v>
      </c>
      <c r="C191" s="768" t="s">
        <v>135</v>
      </c>
      <c r="D191" s="769" t="s">
        <v>4166</v>
      </c>
      <c r="E191" s="344">
        <v>11.8</v>
      </c>
      <c r="F191" s="344">
        <v>10.600000000000001</v>
      </c>
      <c r="G191" s="344">
        <v>9.5</v>
      </c>
    </row>
    <row r="192" spans="1:7" ht="24" x14ac:dyDescent="0.2">
      <c r="A192" s="44"/>
      <c r="B192" s="109" t="s">
        <v>4167</v>
      </c>
      <c r="C192" s="768" t="s">
        <v>135</v>
      </c>
      <c r="D192" s="769" t="s">
        <v>4168</v>
      </c>
      <c r="E192" s="344">
        <v>11.8</v>
      </c>
      <c r="F192" s="344">
        <v>10.600000000000001</v>
      </c>
      <c r="G192" s="344">
        <v>9.5</v>
      </c>
    </row>
    <row r="193" spans="1:7" ht="24" x14ac:dyDescent="0.2">
      <c r="A193" s="44"/>
      <c r="B193" s="109" t="s">
        <v>1382</v>
      </c>
      <c r="C193" s="768" t="s">
        <v>135</v>
      </c>
      <c r="D193" s="769" t="s">
        <v>1383</v>
      </c>
      <c r="E193" s="344">
        <v>23.400000000000002</v>
      </c>
      <c r="F193" s="344">
        <v>21.1</v>
      </c>
      <c r="G193" s="344">
        <v>19</v>
      </c>
    </row>
    <row r="194" spans="1:7" x14ac:dyDescent="0.2">
      <c r="A194" s="44"/>
      <c r="B194" s="109" t="s">
        <v>4169</v>
      </c>
      <c r="C194" s="768" t="s">
        <v>135</v>
      </c>
      <c r="D194" s="769" t="s">
        <v>4170</v>
      </c>
      <c r="E194" s="344">
        <v>18.600000000000001</v>
      </c>
      <c r="F194" s="344">
        <v>16.7</v>
      </c>
      <c r="G194" s="344">
        <v>15</v>
      </c>
    </row>
    <row r="195" spans="1:7" x14ac:dyDescent="0.2">
      <c r="A195" s="44"/>
      <c r="B195" s="109" t="s">
        <v>1384</v>
      </c>
      <c r="C195" s="768" t="s">
        <v>135</v>
      </c>
      <c r="D195" s="769" t="s">
        <v>1385</v>
      </c>
      <c r="E195" s="344">
        <v>46.300000000000004</v>
      </c>
      <c r="F195" s="344">
        <v>41.7</v>
      </c>
      <c r="G195" s="344">
        <v>37.5</v>
      </c>
    </row>
    <row r="196" spans="1:7" x14ac:dyDescent="0.2">
      <c r="A196" s="44"/>
      <c r="B196" s="109" t="s">
        <v>1386</v>
      </c>
      <c r="C196" s="768" t="s">
        <v>135</v>
      </c>
      <c r="D196" s="769" t="s">
        <v>1387</v>
      </c>
      <c r="E196" s="344">
        <v>52.400000000000006</v>
      </c>
      <c r="F196" s="344">
        <v>47.2</v>
      </c>
      <c r="G196" s="344">
        <v>42.5</v>
      </c>
    </row>
    <row r="197" spans="1:7" x14ac:dyDescent="0.2">
      <c r="A197" s="44"/>
      <c r="B197" s="109" t="s">
        <v>1445</v>
      </c>
      <c r="C197" s="768" t="s">
        <v>135</v>
      </c>
      <c r="D197" s="769" t="s">
        <v>1446</v>
      </c>
      <c r="E197" s="344">
        <v>51.900000000000006</v>
      </c>
      <c r="F197" s="344">
        <v>46.7</v>
      </c>
      <c r="G197" s="344">
        <v>42</v>
      </c>
    </row>
    <row r="198" spans="1:7" x14ac:dyDescent="0.2">
      <c r="A198" s="44"/>
      <c r="B198" s="109" t="s">
        <v>1447</v>
      </c>
      <c r="C198" s="768" t="s">
        <v>135</v>
      </c>
      <c r="D198" s="769" t="s">
        <v>1448</v>
      </c>
      <c r="E198" s="344">
        <v>59.2</v>
      </c>
      <c r="F198" s="344">
        <v>53.300000000000004</v>
      </c>
      <c r="G198" s="344">
        <v>48</v>
      </c>
    </row>
    <row r="199" spans="1:7" x14ac:dyDescent="0.2">
      <c r="A199" s="44"/>
      <c r="B199" s="109" t="s">
        <v>1449</v>
      </c>
      <c r="C199" s="768" t="s">
        <v>135</v>
      </c>
      <c r="D199" s="769" t="s">
        <v>1450</v>
      </c>
      <c r="E199" s="344">
        <v>59.2</v>
      </c>
      <c r="F199" s="344">
        <v>53.300000000000004</v>
      </c>
      <c r="G199" s="344">
        <v>48</v>
      </c>
    </row>
    <row r="200" spans="1:7" x14ac:dyDescent="0.2">
      <c r="A200" s="44"/>
      <c r="B200" s="109" t="s">
        <v>1451</v>
      </c>
      <c r="C200" s="768" t="s">
        <v>135</v>
      </c>
      <c r="D200" s="769" t="s">
        <v>1452</v>
      </c>
      <c r="E200" s="344">
        <v>64.2</v>
      </c>
      <c r="F200" s="344">
        <v>57.800000000000004</v>
      </c>
      <c r="G200" s="344">
        <v>52</v>
      </c>
    </row>
    <row r="201" spans="1:7" ht="24" x14ac:dyDescent="0.2">
      <c r="A201" s="44"/>
      <c r="B201" s="109" t="s">
        <v>1388</v>
      </c>
      <c r="C201" s="768" t="s">
        <v>135</v>
      </c>
      <c r="D201" s="769" t="s">
        <v>1389</v>
      </c>
      <c r="E201" s="344">
        <v>17.3</v>
      </c>
      <c r="F201" s="344">
        <v>15.600000000000001</v>
      </c>
      <c r="G201" s="344">
        <v>14</v>
      </c>
    </row>
    <row r="202" spans="1:7" x14ac:dyDescent="0.2">
      <c r="A202" s="44"/>
      <c r="B202" s="109" t="s">
        <v>1390</v>
      </c>
      <c r="C202" s="768" t="s">
        <v>135</v>
      </c>
      <c r="D202" s="769" t="s">
        <v>1391</v>
      </c>
      <c r="E202" s="344">
        <v>24.700000000000003</v>
      </c>
      <c r="F202" s="344">
        <v>22.200000000000003</v>
      </c>
      <c r="G202" s="344">
        <v>20</v>
      </c>
    </row>
    <row r="203" spans="1:7" ht="24" x14ac:dyDescent="0.2">
      <c r="A203" s="44"/>
      <c r="B203" s="109" t="s">
        <v>1392</v>
      </c>
      <c r="C203" s="768" t="s">
        <v>135</v>
      </c>
      <c r="D203" s="769" t="s">
        <v>1393</v>
      </c>
      <c r="E203" s="344">
        <v>37</v>
      </c>
      <c r="F203" s="344">
        <v>33.300000000000004</v>
      </c>
      <c r="G203" s="344">
        <v>30</v>
      </c>
    </row>
    <row r="204" spans="1:7" ht="24" x14ac:dyDescent="0.2">
      <c r="A204" s="44"/>
      <c r="B204" s="109" t="s">
        <v>1394</v>
      </c>
      <c r="C204" s="768" t="s">
        <v>135</v>
      </c>
      <c r="D204" s="769" t="s">
        <v>1395</v>
      </c>
      <c r="E204" s="344">
        <v>37</v>
      </c>
      <c r="F204" s="344">
        <v>33.300000000000004</v>
      </c>
      <c r="G204" s="344">
        <v>30</v>
      </c>
    </row>
    <row r="205" spans="1:7" ht="24" x14ac:dyDescent="0.2">
      <c r="A205" s="44"/>
      <c r="B205" s="109" t="s">
        <v>4171</v>
      </c>
      <c r="C205" s="768" t="s">
        <v>135</v>
      </c>
      <c r="D205" s="769" t="s">
        <v>4172</v>
      </c>
      <c r="E205" s="344">
        <v>37</v>
      </c>
      <c r="F205" s="344">
        <v>33.300000000000004</v>
      </c>
      <c r="G205" s="344">
        <v>30</v>
      </c>
    </row>
    <row r="206" spans="1:7" ht="24" x14ac:dyDescent="0.2">
      <c r="A206" s="44"/>
      <c r="B206" s="109" t="s">
        <v>4173</v>
      </c>
      <c r="C206" s="768" t="s">
        <v>135</v>
      </c>
      <c r="D206" s="769" t="s">
        <v>4174</v>
      </c>
      <c r="E206" s="344">
        <v>37</v>
      </c>
      <c r="F206" s="344">
        <v>33.300000000000004</v>
      </c>
      <c r="G206" s="344">
        <v>30</v>
      </c>
    </row>
    <row r="207" spans="1:7" x14ac:dyDescent="0.2">
      <c r="A207" s="44"/>
      <c r="B207" s="109" t="s">
        <v>1396</v>
      </c>
      <c r="C207" s="768" t="s">
        <v>135</v>
      </c>
      <c r="D207" s="769" t="s">
        <v>1397</v>
      </c>
      <c r="E207" s="344">
        <v>39.6</v>
      </c>
      <c r="F207" s="344">
        <v>35.6</v>
      </c>
      <c r="G207" s="344">
        <v>32</v>
      </c>
    </row>
    <row r="208" spans="1:7" x14ac:dyDescent="0.2">
      <c r="A208" s="44"/>
      <c r="B208" s="109" t="s">
        <v>1398</v>
      </c>
      <c r="C208" s="768" t="s">
        <v>135</v>
      </c>
      <c r="D208" s="769" t="s">
        <v>1399</v>
      </c>
      <c r="E208" s="344">
        <v>45.7</v>
      </c>
      <c r="F208" s="344">
        <v>41.1</v>
      </c>
      <c r="G208" s="344">
        <v>37</v>
      </c>
    </row>
    <row r="209" spans="1:7" x14ac:dyDescent="0.2">
      <c r="A209" s="44"/>
      <c r="B209" s="109" t="s">
        <v>1400</v>
      </c>
      <c r="C209" s="768" t="s">
        <v>135</v>
      </c>
      <c r="D209" s="769" t="s">
        <v>1401</v>
      </c>
      <c r="E209" s="344">
        <v>98.800000000000011</v>
      </c>
      <c r="F209" s="344">
        <v>88.9</v>
      </c>
      <c r="G209" s="344">
        <v>80</v>
      </c>
    </row>
    <row r="210" spans="1:7" ht="24" x14ac:dyDescent="0.2">
      <c r="A210" s="44"/>
      <c r="B210" s="109" t="s">
        <v>4175</v>
      </c>
      <c r="C210" s="768" t="s">
        <v>135</v>
      </c>
      <c r="D210" s="769" t="s">
        <v>1403</v>
      </c>
      <c r="E210" s="344">
        <v>56.800000000000004</v>
      </c>
      <c r="F210" s="344">
        <v>51.1</v>
      </c>
      <c r="G210" s="344">
        <v>46</v>
      </c>
    </row>
    <row r="211" spans="1:7" x14ac:dyDescent="0.2">
      <c r="A211" s="44"/>
      <c r="B211" s="109" t="s">
        <v>1404</v>
      </c>
      <c r="C211" s="768" t="s">
        <v>135</v>
      </c>
      <c r="D211" s="769" t="s">
        <v>1405</v>
      </c>
      <c r="E211" s="344">
        <v>23.400000000000002</v>
      </c>
      <c r="F211" s="344">
        <v>21.1</v>
      </c>
      <c r="G211" s="344">
        <v>19</v>
      </c>
    </row>
    <row r="212" spans="1:7" ht="24" x14ac:dyDescent="0.2">
      <c r="A212" s="44"/>
      <c r="B212" s="109" t="s">
        <v>4176</v>
      </c>
      <c r="C212" s="768" t="s">
        <v>135</v>
      </c>
      <c r="D212" s="769" t="s">
        <v>4177</v>
      </c>
      <c r="E212" s="344">
        <v>23.400000000000002</v>
      </c>
      <c r="F212" s="344">
        <v>21.1</v>
      </c>
      <c r="G212" s="344">
        <v>19</v>
      </c>
    </row>
    <row r="213" spans="1:7" ht="24" x14ac:dyDescent="0.2">
      <c r="A213" s="44"/>
      <c r="B213" s="109" t="s">
        <v>4178</v>
      </c>
      <c r="C213" s="768" t="s">
        <v>135</v>
      </c>
      <c r="D213" s="769" t="s">
        <v>4179</v>
      </c>
      <c r="E213" s="344">
        <v>23.400000000000002</v>
      </c>
      <c r="F213" s="344">
        <v>21.1</v>
      </c>
      <c r="G213" s="344">
        <v>19</v>
      </c>
    </row>
    <row r="214" spans="1:7" ht="24" x14ac:dyDescent="0.2">
      <c r="A214" s="44"/>
      <c r="B214" s="109" t="s">
        <v>1406</v>
      </c>
      <c r="C214" s="768" t="s">
        <v>135</v>
      </c>
      <c r="D214" s="769" t="s">
        <v>1407</v>
      </c>
      <c r="E214" s="344">
        <v>46.900000000000006</v>
      </c>
      <c r="F214" s="344">
        <v>42.2</v>
      </c>
      <c r="G214" s="344">
        <v>38</v>
      </c>
    </row>
    <row r="215" spans="1:7" ht="24" x14ac:dyDescent="0.2">
      <c r="A215" s="44"/>
      <c r="B215" s="109" t="s">
        <v>4180</v>
      </c>
      <c r="C215" s="768" t="s">
        <v>135</v>
      </c>
      <c r="D215" s="769" t="s">
        <v>4181</v>
      </c>
      <c r="E215" s="344">
        <v>37</v>
      </c>
      <c r="F215" s="344">
        <v>33.300000000000004</v>
      </c>
      <c r="G215" s="344">
        <v>30</v>
      </c>
    </row>
    <row r="216" spans="1:7" ht="24" x14ac:dyDescent="0.2">
      <c r="A216" s="44"/>
      <c r="B216" s="109" t="s">
        <v>3109</v>
      </c>
      <c r="C216" s="768" t="s">
        <v>135</v>
      </c>
      <c r="D216" s="769" t="s">
        <v>3110</v>
      </c>
      <c r="E216" s="344">
        <v>60.400000000000006</v>
      </c>
      <c r="F216" s="344">
        <v>54.400000000000006</v>
      </c>
      <c r="G216" s="344">
        <v>49</v>
      </c>
    </row>
    <row r="217" spans="1:7" ht="24" x14ac:dyDescent="0.2">
      <c r="A217" s="44"/>
      <c r="B217" s="109" t="s">
        <v>3111</v>
      </c>
      <c r="C217" s="768" t="s">
        <v>135</v>
      </c>
      <c r="D217" s="769" t="s">
        <v>3112</v>
      </c>
      <c r="E217" s="344">
        <v>27.1</v>
      </c>
      <c r="F217" s="344">
        <v>24.400000000000002</v>
      </c>
      <c r="G217" s="344">
        <v>22</v>
      </c>
    </row>
    <row r="218" spans="1:7" ht="24" x14ac:dyDescent="0.2">
      <c r="A218" s="44"/>
      <c r="B218" s="109" t="s">
        <v>3113</v>
      </c>
      <c r="C218" s="768" t="s">
        <v>135</v>
      </c>
      <c r="D218" s="769" t="s">
        <v>3114</v>
      </c>
      <c r="E218" s="344">
        <v>27.1</v>
      </c>
      <c r="F218" s="344">
        <v>24.400000000000002</v>
      </c>
      <c r="G218" s="344">
        <v>22</v>
      </c>
    </row>
    <row r="219" spans="1:7" ht="24" x14ac:dyDescent="0.2">
      <c r="A219" s="44"/>
      <c r="B219" s="109" t="s">
        <v>3115</v>
      </c>
      <c r="C219" s="768" t="s">
        <v>135</v>
      </c>
      <c r="D219" s="769" t="s">
        <v>3116</v>
      </c>
      <c r="E219" s="344">
        <v>27.1</v>
      </c>
      <c r="F219" s="344">
        <v>24.400000000000002</v>
      </c>
      <c r="G219" s="344">
        <v>22</v>
      </c>
    </row>
    <row r="220" spans="1:7" x14ac:dyDescent="0.2">
      <c r="A220" s="44"/>
      <c r="B220" s="109" t="s">
        <v>1408</v>
      </c>
      <c r="C220" s="768" t="s">
        <v>135</v>
      </c>
      <c r="D220" s="769" t="s">
        <v>1409</v>
      </c>
      <c r="E220" s="344">
        <v>92.600000000000009</v>
      </c>
      <c r="F220" s="344">
        <v>83.300000000000011</v>
      </c>
      <c r="G220" s="344">
        <v>75</v>
      </c>
    </row>
    <row r="221" spans="1:7" x14ac:dyDescent="0.2">
      <c r="A221" s="44"/>
      <c r="B221" s="109" t="s">
        <v>1410</v>
      </c>
      <c r="C221" s="768" t="s">
        <v>135</v>
      </c>
      <c r="D221" s="769" t="s">
        <v>1411</v>
      </c>
      <c r="E221" s="344">
        <v>104.9</v>
      </c>
      <c r="F221" s="344">
        <v>94.4</v>
      </c>
      <c r="G221" s="344">
        <v>85</v>
      </c>
    </row>
    <row r="222" spans="1:7" x14ac:dyDescent="0.2">
      <c r="A222" s="44"/>
      <c r="B222" s="109" t="s">
        <v>1453</v>
      </c>
      <c r="C222" s="768" t="s">
        <v>135</v>
      </c>
      <c r="D222" s="769" t="s">
        <v>1454</v>
      </c>
      <c r="E222" s="344">
        <v>103.7</v>
      </c>
      <c r="F222" s="344">
        <v>93.300000000000011</v>
      </c>
      <c r="G222" s="344">
        <v>84</v>
      </c>
    </row>
    <row r="223" spans="1:7" x14ac:dyDescent="0.2">
      <c r="A223" s="44"/>
      <c r="B223" s="109" t="s">
        <v>1455</v>
      </c>
      <c r="C223" s="768" t="s">
        <v>135</v>
      </c>
      <c r="D223" s="769" t="s">
        <v>1456</v>
      </c>
      <c r="E223" s="344">
        <v>118.60000000000001</v>
      </c>
      <c r="F223" s="344">
        <v>106.7</v>
      </c>
      <c r="G223" s="344">
        <v>96</v>
      </c>
    </row>
    <row r="224" spans="1:7" x14ac:dyDescent="0.2">
      <c r="A224" s="44"/>
      <c r="B224" s="109" t="s">
        <v>1457</v>
      </c>
      <c r="C224" s="768" t="s">
        <v>135</v>
      </c>
      <c r="D224" s="121" t="s">
        <v>1458</v>
      </c>
      <c r="E224" s="344">
        <v>118.60000000000001</v>
      </c>
      <c r="F224" s="344">
        <v>106.7</v>
      </c>
      <c r="G224" s="344">
        <v>96</v>
      </c>
    </row>
    <row r="225" spans="1:7" x14ac:dyDescent="0.2">
      <c r="A225" s="44"/>
      <c r="B225" s="109" t="s">
        <v>1459</v>
      </c>
      <c r="C225" s="768" t="s">
        <v>135</v>
      </c>
      <c r="D225" s="735" t="s">
        <v>1460</v>
      </c>
      <c r="E225" s="344">
        <v>128.4</v>
      </c>
      <c r="F225" s="344">
        <v>115.60000000000001</v>
      </c>
      <c r="G225" s="344">
        <v>104</v>
      </c>
    </row>
    <row r="226" spans="1:7" customFormat="1" ht="20.25" customHeight="1" x14ac:dyDescent="0.2">
      <c r="B226" s="597" t="s">
        <v>4182</v>
      </c>
      <c r="C226" s="597" t="s">
        <v>135</v>
      </c>
      <c r="D226" s="80" t="s">
        <v>2128</v>
      </c>
      <c r="E226" s="382">
        <v>85.2</v>
      </c>
      <c r="F226" s="382">
        <v>76.7</v>
      </c>
      <c r="G226" s="382">
        <v>69</v>
      </c>
    </row>
    <row r="227" spans="1:7" customFormat="1" ht="20.25" customHeight="1" x14ac:dyDescent="0.2">
      <c r="B227" s="597" t="s">
        <v>2129</v>
      </c>
      <c r="C227" s="597" t="s">
        <v>135</v>
      </c>
      <c r="D227" s="80" t="s">
        <v>4183</v>
      </c>
      <c r="E227" s="382">
        <v>35.200000000000003</v>
      </c>
      <c r="F227" s="382">
        <v>31.700000000000003</v>
      </c>
      <c r="G227" s="382">
        <v>28.5</v>
      </c>
    </row>
    <row r="228" spans="1:7" customFormat="1" ht="20.25" customHeight="1" x14ac:dyDescent="0.2">
      <c r="B228" s="597" t="s">
        <v>2131</v>
      </c>
      <c r="C228" s="597" t="s">
        <v>135</v>
      </c>
      <c r="D228" s="80" t="s">
        <v>4184</v>
      </c>
      <c r="E228" s="382">
        <v>35.200000000000003</v>
      </c>
      <c r="F228" s="382">
        <v>31.700000000000003</v>
      </c>
      <c r="G228" s="382">
        <v>28.5</v>
      </c>
    </row>
    <row r="229" spans="1:7" customFormat="1" ht="20.25" customHeight="1" x14ac:dyDescent="0.2">
      <c r="B229" s="597" t="s">
        <v>2133</v>
      </c>
      <c r="C229" s="597" t="s">
        <v>135</v>
      </c>
      <c r="D229" s="80" t="s">
        <v>4185</v>
      </c>
      <c r="E229" s="382">
        <v>35.200000000000003</v>
      </c>
      <c r="F229" s="382">
        <v>31.700000000000003</v>
      </c>
      <c r="G229" s="382">
        <v>28.5</v>
      </c>
    </row>
    <row r="230" spans="1:7" customFormat="1" ht="20.25" customHeight="1" x14ac:dyDescent="0.2">
      <c r="B230" s="597" t="s">
        <v>2135</v>
      </c>
      <c r="C230" s="597" t="s">
        <v>135</v>
      </c>
      <c r="D230" s="80" t="s">
        <v>4186</v>
      </c>
      <c r="E230" s="382">
        <v>55.6</v>
      </c>
      <c r="F230" s="382">
        <v>50</v>
      </c>
      <c r="G230" s="382">
        <v>45</v>
      </c>
    </row>
    <row r="231" spans="1:7" customFormat="1" ht="20.25" customHeight="1" x14ac:dyDescent="0.2">
      <c r="B231" s="597" t="s">
        <v>3117</v>
      </c>
      <c r="C231" s="597" t="s">
        <v>135</v>
      </c>
      <c r="D231" s="80" t="s">
        <v>3118</v>
      </c>
      <c r="E231" s="382">
        <v>88.9</v>
      </c>
      <c r="F231" s="382">
        <v>80</v>
      </c>
      <c r="G231" s="382">
        <v>72</v>
      </c>
    </row>
    <row r="232" spans="1:7" customFormat="1" ht="20.25" customHeight="1" x14ac:dyDescent="0.2">
      <c r="B232" s="597" t="s">
        <v>3119</v>
      </c>
      <c r="C232" s="597" t="s">
        <v>135</v>
      </c>
      <c r="D232" s="80" t="s">
        <v>3120</v>
      </c>
      <c r="E232" s="382">
        <v>38.900000000000006</v>
      </c>
      <c r="F232" s="382">
        <v>35</v>
      </c>
      <c r="G232" s="382">
        <v>31.5</v>
      </c>
    </row>
    <row r="233" spans="1:7" customFormat="1" ht="20.25" customHeight="1" x14ac:dyDescent="0.2">
      <c r="B233" s="597" t="s">
        <v>3121</v>
      </c>
      <c r="C233" s="597" t="s">
        <v>135</v>
      </c>
      <c r="D233" s="80" t="s">
        <v>3122</v>
      </c>
      <c r="E233" s="382">
        <v>38.900000000000006</v>
      </c>
      <c r="F233" s="382">
        <v>35</v>
      </c>
      <c r="G233" s="382">
        <v>31.5</v>
      </c>
    </row>
    <row r="234" spans="1:7" customFormat="1" ht="20.25" customHeight="1" x14ac:dyDescent="0.2">
      <c r="B234" s="597" t="s">
        <v>3123</v>
      </c>
      <c r="C234" s="597" t="s">
        <v>135</v>
      </c>
      <c r="D234" s="80" t="s">
        <v>3124</v>
      </c>
      <c r="E234" s="382">
        <v>38.900000000000006</v>
      </c>
      <c r="F234" s="382">
        <v>35</v>
      </c>
      <c r="G234" s="382">
        <v>31.5</v>
      </c>
    </row>
    <row r="235" spans="1:7" customFormat="1" ht="20.25" customHeight="1" x14ac:dyDescent="0.2">
      <c r="B235" s="597" t="s">
        <v>3125</v>
      </c>
      <c r="C235" s="597" t="s">
        <v>135</v>
      </c>
      <c r="D235" s="807" t="s">
        <v>4187</v>
      </c>
      <c r="E235" s="382">
        <v>121</v>
      </c>
      <c r="F235" s="382">
        <v>108.9</v>
      </c>
      <c r="G235" s="382">
        <v>98</v>
      </c>
    </row>
    <row r="236" spans="1:7" customFormat="1" ht="20.25" customHeight="1" x14ac:dyDescent="0.2">
      <c r="B236" s="597" t="s">
        <v>3127</v>
      </c>
      <c r="C236" s="597" t="s">
        <v>135</v>
      </c>
      <c r="D236" s="80" t="s">
        <v>3128</v>
      </c>
      <c r="E236" s="382">
        <v>54.300000000000004</v>
      </c>
      <c r="F236" s="382">
        <v>48.900000000000006</v>
      </c>
      <c r="G236" s="382">
        <v>44</v>
      </c>
    </row>
    <row r="237" spans="1:7" customFormat="1" ht="20.25" customHeight="1" x14ac:dyDescent="0.2">
      <c r="B237" s="597" t="s">
        <v>3129</v>
      </c>
      <c r="C237" s="597" t="s">
        <v>135</v>
      </c>
      <c r="D237" s="80" t="s">
        <v>3130</v>
      </c>
      <c r="E237" s="382">
        <v>54.300000000000004</v>
      </c>
      <c r="F237" s="382">
        <v>48.900000000000006</v>
      </c>
      <c r="G237" s="382">
        <v>44</v>
      </c>
    </row>
    <row r="238" spans="1:7" customFormat="1" ht="20.25" customHeight="1" x14ac:dyDescent="0.2">
      <c r="B238" s="597" t="s">
        <v>3131</v>
      </c>
      <c r="C238" s="597" t="s">
        <v>135</v>
      </c>
      <c r="D238" s="80" t="s">
        <v>3132</v>
      </c>
      <c r="E238" s="382">
        <v>54.300000000000004</v>
      </c>
      <c r="F238" s="382">
        <v>48.900000000000006</v>
      </c>
      <c r="G238" s="382">
        <v>44</v>
      </c>
    </row>
    <row r="239" spans="1:7" x14ac:dyDescent="0.2">
      <c r="A239" s="44"/>
      <c r="B239" s="55"/>
      <c r="C239" s="15"/>
      <c r="D239" s="73"/>
      <c r="E239" s="15"/>
      <c r="F239" s="15"/>
      <c r="G239" s="15"/>
    </row>
    <row r="240" spans="1:7" x14ac:dyDescent="0.2">
      <c r="A240" s="411" t="s">
        <v>4188</v>
      </c>
      <c r="B240" s="388" t="s">
        <v>4189</v>
      </c>
      <c r="C240" s="388" t="s">
        <v>138</v>
      </c>
      <c r="D240" s="422" t="s">
        <v>155</v>
      </c>
      <c r="E240" s="1425" t="s">
        <v>4190</v>
      </c>
      <c r="F240" s="1426"/>
      <c r="G240" s="1427"/>
    </row>
    <row r="241" spans="1:7" x14ac:dyDescent="0.2">
      <c r="A241" s="202"/>
      <c r="B241" s="412" t="s">
        <v>4191</v>
      </c>
      <c r="C241" s="215">
        <v>576100003</v>
      </c>
      <c r="D241" s="424" t="s">
        <v>4192</v>
      </c>
      <c r="E241" s="401"/>
      <c r="F241" s="1121">
        <v>5</v>
      </c>
      <c r="G241" s="490"/>
    </row>
    <row r="242" spans="1:7" x14ac:dyDescent="0.2">
      <c r="A242" s="202"/>
      <c r="B242" s="47" t="s">
        <v>4193</v>
      </c>
      <c r="C242" s="48">
        <v>576100004</v>
      </c>
      <c r="D242" s="45" t="s">
        <v>4194</v>
      </c>
      <c r="E242" s="49"/>
      <c r="F242" s="572">
        <v>5</v>
      </c>
      <c r="G242" s="197"/>
    </row>
    <row r="243" spans="1:7" x14ac:dyDescent="0.2">
      <c r="A243" s="202"/>
      <c r="B243" s="47" t="s">
        <v>4195</v>
      </c>
      <c r="C243" s="48">
        <v>576000072</v>
      </c>
      <c r="D243" s="45" t="s">
        <v>4196</v>
      </c>
      <c r="E243" s="49"/>
      <c r="F243" s="572" t="s">
        <v>4197</v>
      </c>
      <c r="G243" s="197"/>
    </row>
    <row r="244" spans="1:7" x14ac:dyDescent="0.2">
      <c r="A244" s="202"/>
      <c r="B244" s="47" t="s">
        <v>4198</v>
      </c>
      <c r="C244" s="48">
        <v>576100016</v>
      </c>
      <c r="D244" s="45" t="s">
        <v>4199</v>
      </c>
      <c r="E244" s="49"/>
      <c r="F244" s="572" t="s">
        <v>4197</v>
      </c>
      <c r="G244" s="197"/>
    </row>
    <row r="245" spans="1:7" x14ac:dyDescent="0.2">
      <c r="A245" s="202"/>
      <c r="B245" s="47" t="s">
        <v>4200</v>
      </c>
      <c r="C245" s="48">
        <v>576000046</v>
      </c>
      <c r="D245" s="45" t="s">
        <v>4201</v>
      </c>
      <c r="E245" s="49"/>
      <c r="F245" s="572" t="s">
        <v>4197</v>
      </c>
      <c r="G245" s="197"/>
    </row>
    <row r="246" spans="1:7" x14ac:dyDescent="0.2">
      <c r="A246" s="202"/>
      <c r="B246" s="47" t="s">
        <v>4202</v>
      </c>
      <c r="C246" s="48">
        <v>576000047</v>
      </c>
      <c r="D246" s="45" t="s">
        <v>4203</v>
      </c>
      <c r="E246" s="49"/>
      <c r="F246" s="572">
        <v>7</v>
      </c>
      <c r="G246" s="197"/>
    </row>
    <row r="247" spans="1:7" x14ac:dyDescent="0.2">
      <c r="A247" s="202"/>
      <c r="B247" s="47" t="s">
        <v>4204</v>
      </c>
      <c r="C247" s="48">
        <v>576000048</v>
      </c>
      <c r="D247" s="45" t="s">
        <v>4205</v>
      </c>
      <c r="E247" s="49"/>
      <c r="F247" s="572" t="s">
        <v>4197</v>
      </c>
      <c r="G247" s="197"/>
    </row>
    <row r="248" spans="1:7" x14ac:dyDescent="0.2">
      <c r="A248" s="202"/>
      <c r="B248" s="47" t="s">
        <v>4206</v>
      </c>
      <c r="C248" s="48">
        <v>576100098</v>
      </c>
      <c r="D248" s="45" t="s">
        <v>4207</v>
      </c>
      <c r="E248" s="49"/>
      <c r="F248" s="572" t="s">
        <v>4197</v>
      </c>
      <c r="G248" s="197"/>
    </row>
    <row r="249" spans="1:7" x14ac:dyDescent="0.2">
      <c r="A249" s="202"/>
      <c r="B249" s="47" t="s">
        <v>4208</v>
      </c>
      <c r="C249" s="48">
        <v>576000109</v>
      </c>
      <c r="D249" s="45" t="s">
        <v>4209</v>
      </c>
      <c r="E249" s="49"/>
      <c r="F249" s="572" t="s">
        <v>4197</v>
      </c>
      <c r="G249" s="197"/>
    </row>
    <row r="250" spans="1:7" x14ac:dyDescent="0.2">
      <c r="A250" s="202"/>
      <c r="B250" s="47" t="s">
        <v>4210</v>
      </c>
      <c r="C250" s="48">
        <v>576000111</v>
      </c>
      <c r="D250" s="45" t="s">
        <v>4211</v>
      </c>
      <c r="E250" s="49"/>
      <c r="F250" s="572" t="s">
        <v>4197</v>
      </c>
      <c r="G250" s="197"/>
    </row>
    <row r="251" spans="1:7" x14ac:dyDescent="0.2">
      <c r="A251" s="202"/>
      <c r="B251" s="47" t="s">
        <v>4212</v>
      </c>
      <c r="C251" s="48">
        <v>576000101</v>
      </c>
      <c r="D251" s="45" t="s">
        <v>4213</v>
      </c>
      <c r="E251" s="49"/>
      <c r="F251" s="572" t="s">
        <v>4197</v>
      </c>
      <c r="G251" s="197"/>
    </row>
    <row r="252" spans="1:7" x14ac:dyDescent="0.2">
      <c r="A252" s="202"/>
      <c r="B252" s="47" t="s">
        <v>4214</v>
      </c>
      <c r="C252" s="48">
        <v>576000113</v>
      </c>
      <c r="D252" s="45" t="s">
        <v>4215</v>
      </c>
      <c r="E252" s="49"/>
      <c r="F252" s="572">
        <v>18</v>
      </c>
      <c r="G252" s="197"/>
    </row>
    <row r="253" spans="1:7" x14ac:dyDescent="0.2">
      <c r="A253" s="202"/>
      <c r="B253" s="105" t="s">
        <v>4216</v>
      </c>
      <c r="C253" s="104">
        <v>576000115</v>
      </c>
      <c r="D253" s="106" t="s">
        <v>4217</v>
      </c>
      <c r="E253" s="49"/>
      <c r="F253" s="572">
        <v>22</v>
      </c>
      <c r="G253" s="197"/>
    </row>
    <row r="254" spans="1:7" x14ac:dyDescent="0.2">
      <c r="A254" s="204"/>
      <c r="B254" s="387" t="s">
        <v>4218</v>
      </c>
      <c r="C254" s="388" t="s">
        <v>138</v>
      </c>
      <c r="D254" s="422" t="s">
        <v>155</v>
      </c>
      <c r="E254" s="1425" t="s">
        <v>4190</v>
      </c>
      <c r="F254" s="1426"/>
      <c r="G254" s="1426"/>
    </row>
    <row r="255" spans="1:7" x14ac:dyDescent="0.2">
      <c r="A255" s="202"/>
      <c r="B255" s="412" t="s">
        <v>4219</v>
      </c>
      <c r="C255" s="215">
        <v>576000003</v>
      </c>
      <c r="D255" s="424" t="s">
        <v>4220</v>
      </c>
      <c r="E255" s="49"/>
      <c r="F255" s="572">
        <v>5</v>
      </c>
      <c r="G255" s="197"/>
    </row>
    <row r="256" spans="1:7" ht="33" customHeight="1" x14ac:dyDescent="0.2">
      <c r="A256" s="202"/>
      <c r="B256" s="47" t="s">
        <v>4221</v>
      </c>
      <c r="C256" s="48">
        <v>576100006</v>
      </c>
      <c r="D256" s="45" t="s">
        <v>4222</v>
      </c>
      <c r="E256" s="49"/>
      <c r="F256" s="572">
        <v>5</v>
      </c>
      <c r="G256" s="197"/>
    </row>
    <row r="257" spans="1:7" ht="24" customHeight="1" x14ac:dyDescent="0.2">
      <c r="A257" s="202"/>
      <c r="B257" s="47" t="s">
        <v>4223</v>
      </c>
      <c r="C257" s="48">
        <v>576100007</v>
      </c>
      <c r="D257" s="45" t="s">
        <v>4224</v>
      </c>
      <c r="E257" s="49"/>
      <c r="F257" s="572">
        <v>5</v>
      </c>
      <c r="G257" s="197"/>
    </row>
    <row r="258" spans="1:7" ht="24" customHeight="1" x14ac:dyDescent="0.2">
      <c r="A258" s="202"/>
      <c r="B258" s="47" t="s">
        <v>4225</v>
      </c>
      <c r="C258" s="48">
        <v>576000049</v>
      </c>
      <c r="D258" s="45" t="s">
        <v>4226</v>
      </c>
      <c r="E258" s="49"/>
      <c r="F258" s="572">
        <v>7</v>
      </c>
      <c r="G258" s="197"/>
    </row>
    <row r="259" spans="1:7" ht="24" customHeight="1" x14ac:dyDescent="0.2">
      <c r="A259" s="202"/>
      <c r="B259" s="47" t="s">
        <v>4227</v>
      </c>
      <c r="C259" s="48">
        <v>576000050</v>
      </c>
      <c r="D259" s="45" t="s">
        <v>4228</v>
      </c>
      <c r="E259" s="49"/>
      <c r="F259" s="572">
        <v>7</v>
      </c>
      <c r="G259" s="197"/>
    </row>
    <row r="260" spans="1:7" ht="24" customHeight="1" x14ac:dyDescent="0.2">
      <c r="A260" s="202"/>
      <c r="B260" s="47" t="s">
        <v>4229</v>
      </c>
      <c r="C260" s="48">
        <v>576000051</v>
      </c>
      <c r="D260" s="45" t="s">
        <v>4230</v>
      </c>
      <c r="E260" s="49"/>
      <c r="F260" s="572">
        <v>10</v>
      </c>
      <c r="G260" s="197"/>
    </row>
    <row r="261" spans="1:7" ht="31.5" customHeight="1" x14ac:dyDescent="0.2">
      <c r="A261" s="202"/>
      <c r="B261" s="47" t="s">
        <v>4231</v>
      </c>
      <c r="C261" s="48">
        <v>576000054</v>
      </c>
      <c r="D261" s="45" t="s">
        <v>4232</v>
      </c>
      <c r="E261" s="49"/>
      <c r="F261" s="572">
        <v>11</v>
      </c>
      <c r="G261" s="197"/>
    </row>
    <row r="262" spans="1:7" ht="24" customHeight="1" x14ac:dyDescent="0.2">
      <c r="A262" s="202"/>
      <c r="B262" s="47" t="s">
        <v>4233</v>
      </c>
      <c r="C262" s="48">
        <v>576000058</v>
      </c>
      <c r="D262" s="45" t="s">
        <v>4234</v>
      </c>
      <c r="E262" s="49"/>
      <c r="F262" s="572">
        <v>7</v>
      </c>
      <c r="G262" s="197"/>
    </row>
    <row r="263" spans="1:7" ht="24" customHeight="1" x14ac:dyDescent="0.2">
      <c r="A263" s="202"/>
      <c r="B263" s="47" t="s">
        <v>4235</v>
      </c>
      <c r="C263" s="48">
        <v>576000078</v>
      </c>
      <c r="D263" s="45" t="s">
        <v>4236</v>
      </c>
      <c r="E263" s="49"/>
      <c r="F263" s="50" t="s">
        <v>4197</v>
      </c>
      <c r="G263" s="197"/>
    </row>
    <row r="264" spans="1:7" ht="24" customHeight="1" x14ac:dyDescent="0.2">
      <c r="A264" s="202"/>
      <c r="B264" s="47" t="s">
        <v>4237</v>
      </c>
      <c r="C264" s="48"/>
      <c r="D264" s="45" t="s">
        <v>4238</v>
      </c>
      <c r="E264" s="49"/>
      <c r="F264" s="50" t="s">
        <v>4197</v>
      </c>
      <c r="G264" s="197"/>
    </row>
    <row r="265" spans="1:7" ht="21" customHeight="1" x14ac:dyDescent="0.2">
      <c r="A265" s="202"/>
      <c r="B265" s="47" t="s">
        <v>4239</v>
      </c>
      <c r="C265" s="48">
        <v>576000102</v>
      </c>
      <c r="D265" s="45" t="s">
        <v>4240</v>
      </c>
      <c r="E265" s="49"/>
      <c r="F265" s="50" t="s">
        <v>4197</v>
      </c>
      <c r="G265" s="197"/>
    </row>
    <row r="266" spans="1:7" x14ac:dyDescent="0.2">
      <c r="A266" s="202"/>
      <c r="B266" s="47" t="s">
        <v>4241</v>
      </c>
      <c r="C266" s="48">
        <v>576100109</v>
      </c>
      <c r="D266" s="45" t="s">
        <v>4242</v>
      </c>
      <c r="E266" s="49"/>
      <c r="F266" s="50" t="s">
        <v>4197</v>
      </c>
      <c r="G266" s="197"/>
    </row>
    <row r="267" spans="1:7" ht="33" customHeight="1" x14ac:dyDescent="0.2">
      <c r="A267" s="202"/>
      <c r="B267" s="47" t="s">
        <v>4243</v>
      </c>
      <c r="C267" s="48"/>
      <c r="D267" s="45" t="s">
        <v>4244</v>
      </c>
      <c r="E267" s="49"/>
      <c r="F267" s="50" t="s">
        <v>4197</v>
      </c>
      <c r="G267" s="197"/>
    </row>
    <row r="268" spans="1:7" x14ac:dyDescent="0.2">
      <c r="A268" s="202"/>
      <c r="B268" s="47" t="s">
        <v>4245</v>
      </c>
      <c r="C268" s="48">
        <v>576000074</v>
      </c>
      <c r="D268" s="45" t="s">
        <v>4246</v>
      </c>
      <c r="E268" s="49"/>
      <c r="F268" s="50" t="s">
        <v>4197</v>
      </c>
      <c r="G268" s="197"/>
    </row>
    <row r="269" spans="1:7" ht="24" customHeight="1" x14ac:dyDescent="0.2">
      <c r="A269" s="202"/>
      <c r="B269" s="47" t="s">
        <v>4247</v>
      </c>
      <c r="C269" s="48">
        <v>576000071</v>
      </c>
      <c r="D269" s="45" t="s">
        <v>4248</v>
      </c>
      <c r="E269" s="49"/>
      <c r="F269" s="50" t="s">
        <v>4197</v>
      </c>
      <c r="G269" s="197"/>
    </row>
    <row r="270" spans="1:7" ht="24" customHeight="1" x14ac:dyDescent="0.2">
      <c r="A270" s="202"/>
      <c r="B270" s="47" t="s">
        <v>4249</v>
      </c>
      <c r="C270" s="48"/>
      <c r="D270" s="45" t="s">
        <v>4250</v>
      </c>
      <c r="E270" s="49"/>
      <c r="F270" s="50" t="s">
        <v>4197</v>
      </c>
      <c r="G270" s="197"/>
    </row>
    <row r="271" spans="1:7" ht="24" customHeight="1" x14ac:dyDescent="0.2">
      <c r="A271" s="202"/>
      <c r="B271" s="47" t="s">
        <v>4251</v>
      </c>
      <c r="C271" s="48"/>
      <c r="D271" s="45" t="s">
        <v>4252</v>
      </c>
      <c r="E271" s="49"/>
      <c r="F271" s="50" t="s">
        <v>4197</v>
      </c>
      <c r="G271" s="197"/>
    </row>
    <row r="272" spans="1:7" ht="24" customHeight="1" x14ac:dyDescent="0.2">
      <c r="A272" s="202"/>
      <c r="B272" s="47" t="s">
        <v>4253</v>
      </c>
      <c r="C272" s="48">
        <v>576000117</v>
      </c>
      <c r="D272" s="45" t="s">
        <v>4254</v>
      </c>
      <c r="E272" s="49"/>
      <c r="F272" s="572">
        <v>15</v>
      </c>
      <c r="G272" s="197"/>
    </row>
    <row r="273" spans="1:7" ht="24" customHeight="1" x14ac:dyDescent="0.2">
      <c r="A273" s="202"/>
      <c r="B273" s="47" t="s">
        <v>4255</v>
      </c>
      <c r="C273" s="48">
        <v>576000105</v>
      </c>
      <c r="D273" s="45" t="s">
        <v>4256</v>
      </c>
      <c r="E273" s="49"/>
      <c r="F273" s="572">
        <v>18</v>
      </c>
      <c r="G273" s="197"/>
    </row>
    <row r="274" spans="1:7" ht="24" customHeight="1" x14ac:dyDescent="0.2">
      <c r="A274" s="202"/>
      <c r="B274" s="105" t="s">
        <v>4257</v>
      </c>
      <c r="C274" s="104">
        <v>576000110</v>
      </c>
      <c r="D274" s="106" t="s">
        <v>4258</v>
      </c>
      <c r="E274" s="386"/>
      <c r="F274" s="909">
        <v>22</v>
      </c>
      <c r="G274" s="463"/>
    </row>
    <row r="275" spans="1:7" ht="24" customHeight="1" x14ac:dyDescent="0.2">
      <c r="A275" s="204"/>
      <c r="B275" s="411" t="s">
        <v>4259</v>
      </c>
      <c r="C275" s="388" t="s">
        <v>138</v>
      </c>
      <c r="D275" s="422" t="s">
        <v>155</v>
      </c>
      <c r="E275" s="1425" t="s">
        <v>4190</v>
      </c>
      <c r="F275" s="1426"/>
      <c r="G275" s="1426"/>
    </row>
    <row r="276" spans="1:7" ht="24" customHeight="1" x14ac:dyDescent="0.2">
      <c r="A276" s="202"/>
      <c r="B276" s="412" t="s">
        <v>4260</v>
      </c>
      <c r="C276" s="215">
        <v>576000073</v>
      </c>
      <c r="D276" s="424" t="s">
        <v>4261</v>
      </c>
      <c r="E276" s="401"/>
      <c r="F276" s="117" t="s">
        <v>4197</v>
      </c>
      <c r="G276" s="490"/>
    </row>
    <row r="277" spans="1:7" ht="24" customHeight="1" x14ac:dyDescent="0.2">
      <c r="A277" s="202"/>
      <c r="B277" s="47" t="s">
        <v>4262</v>
      </c>
      <c r="C277" s="48">
        <v>576100008</v>
      </c>
      <c r="D277" s="45" t="s">
        <v>4263</v>
      </c>
      <c r="E277" s="49"/>
      <c r="F277" s="572">
        <v>5</v>
      </c>
      <c r="G277" s="808"/>
    </row>
    <row r="278" spans="1:7" ht="24" customHeight="1" x14ac:dyDescent="0.2">
      <c r="A278" s="202"/>
      <c r="B278" s="47" t="s">
        <v>4264</v>
      </c>
      <c r="C278" s="48">
        <v>576000008</v>
      </c>
      <c r="D278" s="45" t="s">
        <v>4265</v>
      </c>
      <c r="E278" s="49"/>
      <c r="F278" s="572">
        <v>5</v>
      </c>
      <c r="G278" s="808"/>
    </row>
    <row r="279" spans="1:7" ht="24" customHeight="1" x14ac:dyDescent="0.2">
      <c r="A279" s="202"/>
      <c r="B279" s="47" t="s">
        <v>4266</v>
      </c>
      <c r="C279" s="48">
        <v>576000053</v>
      </c>
      <c r="D279" s="45" t="s">
        <v>4267</v>
      </c>
      <c r="E279" s="49"/>
      <c r="F279" s="572" t="s">
        <v>4197</v>
      </c>
      <c r="G279" s="197"/>
    </row>
    <row r="280" spans="1:7" ht="24" customHeight="1" x14ac:dyDescent="0.2">
      <c r="A280" s="202"/>
      <c r="B280" s="47" t="s">
        <v>4268</v>
      </c>
      <c r="C280" s="48">
        <v>576100018</v>
      </c>
      <c r="D280" s="45" t="s">
        <v>4269</v>
      </c>
      <c r="E280" s="49"/>
      <c r="F280" s="572" t="s">
        <v>4197</v>
      </c>
      <c r="G280" s="197"/>
    </row>
    <row r="281" spans="1:7" ht="21" customHeight="1" x14ac:dyDescent="0.2">
      <c r="A281" s="202"/>
      <c r="B281" s="47" t="s">
        <v>4270</v>
      </c>
      <c r="C281" s="48"/>
      <c r="D281" s="45" t="s">
        <v>4271</v>
      </c>
      <c r="E281" s="49"/>
      <c r="F281" s="572" t="s">
        <v>4197</v>
      </c>
      <c r="G281" s="197"/>
    </row>
    <row r="282" spans="1:7" x14ac:dyDescent="0.2">
      <c r="A282" s="202"/>
      <c r="B282" s="47" t="s">
        <v>4272</v>
      </c>
      <c r="C282" s="48"/>
      <c r="D282" s="45" t="s">
        <v>4273</v>
      </c>
      <c r="E282" s="49"/>
      <c r="F282" s="572" t="s">
        <v>4197</v>
      </c>
      <c r="G282" s="197"/>
    </row>
    <row r="283" spans="1:7" x14ac:dyDescent="0.2">
      <c r="A283" s="202"/>
      <c r="B283" s="47" t="s">
        <v>4274</v>
      </c>
      <c r="C283" s="48">
        <v>576000095</v>
      </c>
      <c r="D283" s="45" t="s">
        <v>4275</v>
      </c>
      <c r="E283" s="49"/>
      <c r="F283" s="572" t="s">
        <v>4197</v>
      </c>
      <c r="G283" s="197"/>
    </row>
    <row r="284" spans="1:7" ht="15.75" customHeight="1" x14ac:dyDescent="0.2">
      <c r="A284" s="202"/>
      <c r="B284" s="47" t="s">
        <v>4276</v>
      </c>
      <c r="C284" s="48">
        <v>576000127</v>
      </c>
      <c r="D284" s="45" t="s">
        <v>4277</v>
      </c>
      <c r="E284" s="49"/>
      <c r="F284" s="572">
        <v>10</v>
      </c>
      <c r="G284" s="197"/>
    </row>
    <row r="285" spans="1:7" x14ac:dyDescent="0.2">
      <c r="A285" s="202"/>
      <c r="B285" s="47" t="s">
        <v>4255</v>
      </c>
      <c r="C285" s="48">
        <v>576000105</v>
      </c>
      <c r="D285" s="45" t="s">
        <v>4278</v>
      </c>
      <c r="E285" s="49"/>
      <c r="F285" s="572">
        <v>18</v>
      </c>
      <c r="G285" s="197"/>
    </row>
    <row r="286" spans="1:7" ht="15.75" customHeight="1" x14ac:dyDescent="0.2">
      <c r="A286" s="202"/>
      <c r="B286" s="47" t="s">
        <v>4257</v>
      </c>
      <c r="C286" s="48">
        <v>576000110</v>
      </c>
      <c r="D286" s="45" t="s">
        <v>4279</v>
      </c>
      <c r="E286" s="49"/>
      <c r="F286" s="572">
        <v>22</v>
      </c>
      <c r="G286" s="197"/>
    </row>
    <row r="287" spans="1:7" ht="15.75" customHeight="1" x14ac:dyDescent="0.2">
      <c r="A287" s="202"/>
      <c r="B287" s="411" t="s">
        <v>4280</v>
      </c>
      <c r="C287" s="388" t="s">
        <v>138</v>
      </c>
      <c r="D287" s="422" t="s">
        <v>155</v>
      </c>
      <c r="E287" s="1425"/>
      <c r="F287" s="1426" t="s">
        <v>4190</v>
      </c>
      <c r="G287" s="1426"/>
    </row>
    <row r="288" spans="1:7" ht="15.75" customHeight="1" x14ac:dyDescent="0.2">
      <c r="A288" s="202"/>
      <c r="B288" s="47" t="s">
        <v>4281</v>
      </c>
      <c r="C288" s="48">
        <v>576000012</v>
      </c>
      <c r="D288" s="45" t="s">
        <v>4282</v>
      </c>
      <c r="E288" s="49"/>
      <c r="F288" s="50" t="s">
        <v>4197</v>
      </c>
      <c r="G288" s="197"/>
    </row>
    <row r="289" spans="1:7" ht="15.75" customHeight="1" x14ac:dyDescent="0.2">
      <c r="A289" s="202"/>
      <c r="B289" s="105" t="s">
        <v>4283</v>
      </c>
      <c r="C289" s="104">
        <v>576000011</v>
      </c>
      <c r="D289" s="106" t="s">
        <v>4284</v>
      </c>
      <c r="E289" s="386"/>
      <c r="F289" s="107" t="s">
        <v>4197</v>
      </c>
      <c r="G289" s="463"/>
    </row>
    <row r="290" spans="1:7" ht="15.75" customHeight="1" x14ac:dyDescent="0.2">
      <c r="A290" s="204"/>
      <c r="B290" s="411" t="s">
        <v>4285</v>
      </c>
      <c r="C290" s="388" t="s">
        <v>138</v>
      </c>
      <c r="D290" s="492" t="s">
        <v>155</v>
      </c>
      <c r="E290" s="492"/>
      <c r="F290" s="447" t="s">
        <v>4190</v>
      </c>
      <c r="G290" s="384"/>
    </row>
    <row r="291" spans="1:7" ht="15.75" customHeight="1" x14ac:dyDescent="0.2">
      <c r="A291" s="202"/>
      <c r="B291" s="412" t="s">
        <v>4286</v>
      </c>
      <c r="C291" s="215">
        <v>576000125</v>
      </c>
      <c r="D291" s="424" t="s">
        <v>4287</v>
      </c>
      <c r="E291" s="401"/>
      <c r="F291" s="117">
        <v>40</v>
      </c>
      <c r="G291" s="490"/>
    </row>
    <row r="292" spans="1:7" ht="15.75" customHeight="1" x14ac:dyDescent="0.2">
      <c r="A292" s="271"/>
      <c r="B292" s="146"/>
      <c r="C292" s="147"/>
      <c r="D292" s="148"/>
      <c r="E292" s="149"/>
      <c r="F292" s="149"/>
      <c r="G292" s="379"/>
    </row>
    <row r="293" spans="1:7" ht="27" customHeight="1" x14ac:dyDescent="0.2">
      <c r="A293" s="423" t="s">
        <v>4288</v>
      </c>
      <c r="B293" s="388" t="s">
        <v>137</v>
      </c>
      <c r="C293" s="388" t="s">
        <v>138</v>
      </c>
      <c r="D293" s="422" t="s">
        <v>155</v>
      </c>
      <c r="E293" s="383">
        <v>0.15</v>
      </c>
      <c r="F293" s="383">
        <v>0.1</v>
      </c>
      <c r="G293" s="383">
        <v>0.05</v>
      </c>
    </row>
    <row r="294" spans="1:7" ht="24.75" customHeight="1" x14ac:dyDescent="0.2">
      <c r="A294" s="272"/>
      <c r="B294" s="47" t="s">
        <v>4289</v>
      </c>
      <c r="C294" s="48" t="s">
        <v>302</v>
      </c>
      <c r="D294" s="45" t="s">
        <v>303</v>
      </c>
      <c r="E294" s="25">
        <v>35.800000000000004</v>
      </c>
      <c r="F294" s="25">
        <v>32.200000000000003</v>
      </c>
      <c r="G294" s="111">
        <v>29</v>
      </c>
    </row>
    <row r="295" spans="1:7" ht="24.75" customHeight="1" x14ac:dyDescent="0.2">
      <c r="A295" s="202"/>
      <c r="B295" s="47" t="s">
        <v>3105</v>
      </c>
      <c r="C295" s="48" t="s">
        <v>2605</v>
      </c>
      <c r="D295" s="45" t="s">
        <v>2606</v>
      </c>
      <c r="E295" s="25">
        <v>80.2</v>
      </c>
      <c r="F295" s="25">
        <v>72.2</v>
      </c>
      <c r="G295" s="111">
        <v>65</v>
      </c>
    </row>
    <row r="296" spans="1:7" ht="24.75" customHeight="1" x14ac:dyDescent="0.2">
      <c r="A296" s="202"/>
      <c r="B296" s="47" t="s">
        <v>4290</v>
      </c>
      <c r="C296" s="48" t="s">
        <v>2608</v>
      </c>
      <c r="D296" s="45" t="s">
        <v>2609</v>
      </c>
      <c r="E296" s="25">
        <v>92.600000000000009</v>
      </c>
      <c r="F296" s="25">
        <v>83.300000000000011</v>
      </c>
      <c r="G296" s="111">
        <v>75</v>
      </c>
    </row>
    <row r="297" spans="1:7" ht="24.75" customHeight="1" x14ac:dyDescent="0.2">
      <c r="A297" s="272"/>
      <c r="B297" s="47" t="s">
        <v>327</v>
      </c>
      <c r="C297" s="48" t="s">
        <v>328</v>
      </c>
      <c r="D297" s="45" t="s">
        <v>329</v>
      </c>
      <c r="E297" s="25">
        <v>74.100000000000009</v>
      </c>
      <c r="F297" s="25">
        <v>66.7</v>
      </c>
      <c r="G297" s="111">
        <v>60</v>
      </c>
    </row>
    <row r="298" spans="1:7" ht="33" customHeight="1" x14ac:dyDescent="0.2">
      <c r="A298" s="272"/>
      <c r="B298" s="47" t="s">
        <v>2927</v>
      </c>
      <c r="C298" s="48" t="s">
        <v>2928</v>
      </c>
      <c r="D298" s="45" t="s">
        <v>4291</v>
      </c>
      <c r="E298" s="25">
        <v>56.800000000000004</v>
      </c>
      <c r="F298" s="25">
        <v>51.1</v>
      </c>
      <c r="G298" s="111">
        <v>46</v>
      </c>
    </row>
    <row r="299" spans="1:7" ht="33.75" customHeight="1" x14ac:dyDescent="0.2">
      <c r="A299" s="272" t="s">
        <v>135</v>
      </c>
      <c r="B299" s="47" t="s">
        <v>2610</v>
      </c>
      <c r="C299" s="48" t="s">
        <v>2611</v>
      </c>
      <c r="D299" s="809" t="s">
        <v>2612</v>
      </c>
      <c r="E299" s="25">
        <v>71.600000000000009</v>
      </c>
      <c r="F299" s="25">
        <v>64.400000000000006</v>
      </c>
      <c r="G299" s="111">
        <v>58</v>
      </c>
    </row>
    <row r="300" spans="1:7" ht="24.75" customHeight="1" x14ac:dyDescent="0.2">
      <c r="A300" s="272" t="s">
        <v>135</v>
      </c>
      <c r="B300" s="47" t="s">
        <v>2663</v>
      </c>
      <c r="C300" s="48" t="s">
        <v>2664</v>
      </c>
      <c r="D300" s="45" t="s">
        <v>2665</v>
      </c>
      <c r="E300" s="25">
        <v>55.6</v>
      </c>
      <c r="F300" s="25">
        <v>50</v>
      </c>
      <c r="G300" s="111">
        <v>45</v>
      </c>
    </row>
    <row r="301" spans="1:7" ht="33.75" customHeight="1" x14ac:dyDescent="0.2">
      <c r="A301" s="272" t="s">
        <v>135</v>
      </c>
      <c r="B301" s="47" t="s">
        <v>2960</v>
      </c>
      <c r="C301" s="48" t="s">
        <v>2961</v>
      </c>
      <c r="D301" s="45" t="s">
        <v>2962</v>
      </c>
      <c r="E301" s="25">
        <v>79</v>
      </c>
      <c r="F301" s="25">
        <v>71.100000000000009</v>
      </c>
      <c r="G301" s="111">
        <v>64</v>
      </c>
    </row>
    <row r="302" spans="1:7" ht="37" customHeight="1" x14ac:dyDescent="0.2">
      <c r="A302" s="272" t="s">
        <v>135</v>
      </c>
      <c r="B302" s="47" t="s">
        <v>4292</v>
      </c>
      <c r="C302" s="48" t="s">
        <v>4293</v>
      </c>
      <c r="D302" s="45" t="s">
        <v>4294</v>
      </c>
      <c r="E302" s="25">
        <v>67.900000000000006</v>
      </c>
      <c r="F302" s="25">
        <v>61.1</v>
      </c>
      <c r="G302" s="111">
        <v>55</v>
      </c>
    </row>
    <row r="303" spans="1:7" ht="24.75" customHeight="1" x14ac:dyDescent="0.2">
      <c r="A303" s="272" t="s">
        <v>135</v>
      </c>
      <c r="B303" s="47" t="s">
        <v>1284</v>
      </c>
      <c r="C303" s="48" t="s">
        <v>1285</v>
      </c>
      <c r="D303" s="45" t="s">
        <v>1286</v>
      </c>
      <c r="E303" s="25">
        <v>55.6</v>
      </c>
      <c r="F303" s="25">
        <v>50</v>
      </c>
      <c r="G303" s="111">
        <v>45</v>
      </c>
    </row>
    <row r="304" spans="1:7" ht="15.75" customHeight="1" x14ac:dyDescent="0.2">
      <c r="A304" s="443" t="s">
        <v>188</v>
      </c>
      <c r="B304" s="479"/>
      <c r="C304" s="480"/>
      <c r="D304" s="480"/>
      <c r="E304" s="480"/>
      <c r="F304" s="480"/>
      <c r="G304" s="480"/>
    </row>
    <row r="305" spans="1:7" ht="15.75" customHeight="1" x14ac:dyDescent="0.2">
      <c r="A305" s="44" t="s">
        <v>135</v>
      </c>
      <c r="B305" s="44"/>
      <c r="C305" s="44"/>
      <c r="D305" s="44"/>
      <c r="E305" s="480"/>
      <c r="F305" s="480"/>
      <c r="G305" s="480"/>
    </row>
    <row r="306" spans="1:7" ht="27" customHeight="1" x14ac:dyDescent="0.2">
      <c r="A306" s="423" t="s">
        <v>4295</v>
      </c>
      <c r="B306" s="388" t="s">
        <v>137</v>
      </c>
      <c r="C306" s="388" t="s">
        <v>138</v>
      </c>
      <c r="D306" s="422" t="s">
        <v>155</v>
      </c>
      <c r="E306" s="383">
        <v>0.15</v>
      </c>
      <c r="F306" s="383">
        <v>0.1</v>
      </c>
      <c r="G306" s="383">
        <v>0.05</v>
      </c>
    </row>
    <row r="307" spans="1:7" ht="15.75" customHeight="1" x14ac:dyDescent="0.2">
      <c r="A307" s="272"/>
      <c r="B307" s="493" t="s">
        <v>4296</v>
      </c>
      <c r="C307" s="494"/>
      <c r="D307" s="493" t="s">
        <v>4297</v>
      </c>
      <c r="E307" s="495"/>
      <c r="F307" s="495"/>
      <c r="G307" s="496"/>
    </row>
    <row r="308" spans="1:7" ht="21.75" customHeight="1" x14ac:dyDescent="0.2">
      <c r="A308" s="272"/>
      <c r="B308" s="47" t="s">
        <v>1281</v>
      </c>
      <c r="C308" s="48" t="s">
        <v>1282</v>
      </c>
      <c r="D308" s="45" t="s">
        <v>4298</v>
      </c>
      <c r="E308" s="25">
        <v>127.10000000000001</v>
      </c>
      <c r="F308" s="25">
        <v>114.4</v>
      </c>
      <c r="G308" s="111">
        <v>103</v>
      </c>
    </row>
    <row r="309" spans="1:7" ht="21.75" customHeight="1" x14ac:dyDescent="0.2">
      <c r="A309" s="272"/>
      <c r="B309" s="47" t="s">
        <v>185</v>
      </c>
      <c r="C309" s="48" t="s">
        <v>186</v>
      </c>
      <c r="D309" s="45" t="s">
        <v>4299</v>
      </c>
      <c r="E309" s="25">
        <v>81.400000000000006</v>
      </c>
      <c r="F309" s="25">
        <v>73.3</v>
      </c>
      <c r="G309" s="111">
        <v>66</v>
      </c>
    </row>
    <row r="310" spans="1:7" ht="21.75" customHeight="1" x14ac:dyDescent="0.2">
      <c r="A310" s="272" t="s">
        <v>135</v>
      </c>
      <c r="B310" s="47" t="s">
        <v>3714</v>
      </c>
      <c r="C310" s="48" t="s">
        <v>3715</v>
      </c>
      <c r="D310" s="45" t="s">
        <v>4300</v>
      </c>
      <c r="E310" s="25">
        <v>128.4</v>
      </c>
      <c r="F310" s="25">
        <v>115.60000000000001</v>
      </c>
      <c r="G310" s="111">
        <v>104</v>
      </c>
    </row>
    <row r="311" spans="1:7" ht="21.75" customHeight="1" x14ac:dyDescent="0.2">
      <c r="A311" s="202"/>
      <c r="B311" s="47" t="s">
        <v>4301</v>
      </c>
      <c r="C311" s="48" t="s">
        <v>4302</v>
      </c>
      <c r="D311" s="45" t="s">
        <v>4303</v>
      </c>
      <c r="E311" s="25">
        <v>95.7</v>
      </c>
      <c r="F311" s="25">
        <v>86.100000000000009</v>
      </c>
      <c r="G311" s="111">
        <v>77.5</v>
      </c>
    </row>
    <row r="312" spans="1:7" ht="21.75" customHeight="1" x14ac:dyDescent="0.2">
      <c r="A312" s="202"/>
      <c r="B312" s="47" t="s">
        <v>1719</v>
      </c>
      <c r="C312" s="48" t="s">
        <v>1720</v>
      </c>
      <c r="D312" s="45" t="s">
        <v>4304</v>
      </c>
      <c r="E312" s="25">
        <v>151.9</v>
      </c>
      <c r="F312" s="25">
        <v>136.70000000000002</v>
      </c>
      <c r="G312" s="111">
        <v>123</v>
      </c>
    </row>
    <row r="313" spans="1:7" ht="21.75" customHeight="1" x14ac:dyDescent="0.2">
      <c r="A313" s="202"/>
      <c r="B313" s="47" t="s">
        <v>426</v>
      </c>
      <c r="C313" s="48" t="s">
        <v>427</v>
      </c>
      <c r="D313" s="45" t="s">
        <v>4305</v>
      </c>
      <c r="E313" s="25">
        <v>234.60000000000002</v>
      </c>
      <c r="F313" s="25">
        <v>211.10000000000002</v>
      </c>
      <c r="G313" s="111">
        <v>190</v>
      </c>
    </row>
    <row r="314" spans="1:7" ht="21.75" customHeight="1" x14ac:dyDescent="0.2">
      <c r="A314" s="202"/>
      <c r="B314" s="47" t="s">
        <v>4306</v>
      </c>
      <c r="C314" s="48" t="s">
        <v>4307</v>
      </c>
      <c r="D314" s="45" t="s">
        <v>4308</v>
      </c>
      <c r="E314" s="155" t="s">
        <v>135</v>
      </c>
      <c r="F314" s="156" t="s">
        <v>4309</v>
      </c>
      <c r="G314" s="157"/>
    </row>
    <row r="315" spans="1:7" ht="21.75" customHeight="1" x14ac:dyDescent="0.2">
      <c r="A315" s="202"/>
      <c r="B315" s="47" t="s">
        <v>4310</v>
      </c>
      <c r="C315" s="48" t="s">
        <v>4311</v>
      </c>
      <c r="D315" s="45" t="s">
        <v>4312</v>
      </c>
      <c r="E315" s="25">
        <v>279</v>
      </c>
      <c r="F315" s="25">
        <v>251.10000000000002</v>
      </c>
      <c r="G315" s="111">
        <v>226</v>
      </c>
    </row>
    <row r="316" spans="1:7" ht="21.75" customHeight="1" x14ac:dyDescent="0.2">
      <c r="A316" s="202"/>
      <c r="B316" s="47" t="s">
        <v>4313</v>
      </c>
      <c r="C316" s="48" t="s">
        <v>4314</v>
      </c>
      <c r="D316" s="45" t="s">
        <v>4315</v>
      </c>
      <c r="E316" s="25">
        <v>182.70000000000002</v>
      </c>
      <c r="F316" s="25">
        <v>164.4</v>
      </c>
      <c r="G316" s="111">
        <v>148</v>
      </c>
    </row>
    <row r="317" spans="1:7" ht="21.75" customHeight="1" x14ac:dyDescent="0.2">
      <c r="A317" s="202"/>
      <c r="B317" s="47" t="s">
        <v>330</v>
      </c>
      <c r="C317" s="48" t="s">
        <v>331</v>
      </c>
      <c r="D317" s="45" t="s">
        <v>4316</v>
      </c>
      <c r="E317" s="25">
        <v>188.9</v>
      </c>
      <c r="F317" s="25">
        <v>170</v>
      </c>
      <c r="G317" s="111">
        <v>153</v>
      </c>
    </row>
    <row r="318" spans="1:7" ht="21.75" customHeight="1" x14ac:dyDescent="0.2">
      <c r="A318" s="202"/>
      <c r="B318" s="47" t="s">
        <v>3525</v>
      </c>
      <c r="C318" s="48" t="s">
        <v>4317</v>
      </c>
      <c r="D318" s="45" t="s">
        <v>4318</v>
      </c>
      <c r="E318" s="25">
        <v>219.8</v>
      </c>
      <c r="F318" s="25">
        <v>197.8</v>
      </c>
      <c r="G318" s="112">
        <v>178</v>
      </c>
    </row>
    <row r="319" spans="1:7" ht="21.75" customHeight="1" x14ac:dyDescent="0.2">
      <c r="A319" s="202"/>
      <c r="B319" s="430" t="s">
        <v>4319</v>
      </c>
      <c r="C319" s="431" t="s">
        <v>4320</v>
      </c>
      <c r="D319" s="481" t="s">
        <v>4321</v>
      </c>
      <c r="E319" s="482" t="s">
        <v>135</v>
      </c>
      <c r="F319" s="483" t="s">
        <v>4309</v>
      </c>
      <c r="G319" s="484"/>
    </row>
    <row r="320" spans="1:7" ht="15.75" customHeight="1" x14ac:dyDescent="0.2">
      <c r="A320" s="443" t="s">
        <v>188</v>
      </c>
      <c r="B320" s="479"/>
      <c r="C320" s="480"/>
      <c r="D320" s="480"/>
      <c r="E320" s="480"/>
      <c r="F320" s="480"/>
      <c r="G320" s="480"/>
    </row>
    <row r="321" spans="1:7" ht="15.75" customHeight="1" x14ac:dyDescent="0.2">
      <c r="A321" s="67" t="s">
        <v>276</v>
      </c>
      <c r="B321" s="44"/>
      <c r="C321" s="44"/>
      <c r="D321" s="44"/>
      <c r="E321" s="480"/>
      <c r="F321" s="480"/>
      <c r="G321" s="480"/>
    </row>
    <row r="322" spans="1:7" ht="15.75" customHeight="1" x14ac:dyDescent="0.2">
      <c r="A322" s="44"/>
      <c r="B322" s="44"/>
      <c r="C322" s="44"/>
      <c r="D322" s="44"/>
      <c r="E322" s="44"/>
      <c r="F322" s="44"/>
      <c r="G322" s="44"/>
    </row>
    <row r="323" spans="1:7" ht="15.75" customHeight="1" x14ac:dyDescent="0.2">
      <c r="E323" s="44"/>
      <c r="F323" s="44"/>
      <c r="G323" s="44"/>
    </row>
    <row r="324" spans="1:7" ht="15.75" customHeight="1" x14ac:dyDescent="0.2">
      <c r="D324" s="811" t="s">
        <v>135</v>
      </c>
    </row>
  </sheetData>
  <mergeCells count="5">
    <mergeCell ref="E275:G275"/>
    <mergeCell ref="E287:G287"/>
    <mergeCell ref="E10:G10"/>
    <mergeCell ref="E240:G240"/>
    <mergeCell ref="E254:G254"/>
  </mergeCells>
  <hyperlinks>
    <hyperlink ref="A321" location="Index!A1" display="Return to Index" xr:uid="{57A5888F-AEDD-7749-AB3C-AE55E4D73E7A}"/>
    <hyperlink ref="C2" location="Accessories!A190" display="Link to Emergency Drivers" xr:uid="{B25BFDFC-3ACA-7D4A-A6D5-189121A54FC2}"/>
    <hyperlink ref="C3" location="Accessories!A218" display="Link to Lamps" xr:uid="{5AEBE7B9-76CA-214F-BB98-11381E1E7477}"/>
    <hyperlink ref="C4" location="Accessories!A250" display="Link to Wire Guards" xr:uid="{C57FF559-4673-F240-B4BD-2B17A8B497D9}"/>
    <hyperlink ref="A169" r:id="rId1" xr:uid="{2A8EF06A-867B-314E-87BE-9D9FAE596E1E}"/>
    <hyperlink ref="A177" r:id="rId2" xr:uid="{74AF57D6-B292-4448-BE76-22016E36F2F2}"/>
    <hyperlink ref="A320" r:id="rId3" xr:uid="{6636F454-261C-104B-A06A-A784711D704E}"/>
    <hyperlink ref="A4" location="Index!A1" display="Return to Index" xr:uid="{181FC0EB-042D-E94D-AB16-8D59F5177D69}"/>
    <hyperlink ref="A304" r:id="rId4" xr:uid="{17A7BAB7-2929-A046-A5D1-08082CF7D90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A10A-1F02-5749-93A3-767E42B9876D}">
  <sheetPr>
    <pageSetUpPr fitToPage="1"/>
  </sheetPr>
  <dimension ref="A1:G101"/>
  <sheetViews>
    <sheetView zoomScale="124" zoomScaleNormal="130" workbookViewId="0">
      <selection activeCell="A9" sqref="A9:G9"/>
    </sheetView>
  </sheetViews>
  <sheetFormatPr baseColWidth="10" defaultColWidth="10.5" defaultRowHeight="16" x14ac:dyDescent="0.2"/>
  <cols>
    <col min="1" max="1" width="30" style="43" customWidth="1"/>
    <col min="2" max="2" width="30.6640625" style="43" customWidth="1"/>
    <col min="3" max="3" width="12.83203125" style="183" customWidth="1"/>
    <col min="4" max="4" width="60" style="43" customWidth="1"/>
    <col min="5" max="5" width="9.83203125" style="183" customWidth="1"/>
    <col min="6" max="6" width="10" style="43" customWidth="1"/>
    <col min="7" max="7" width="9.5" style="43" customWidth="1"/>
    <col min="8" max="16384" width="10.5" style="43"/>
  </cols>
  <sheetData>
    <row r="1" spans="1:7" ht="22" customHeight="1" x14ac:dyDescent="0.2">
      <c r="A1" s="1430" t="s">
        <v>129</v>
      </c>
      <c r="B1" s="1430"/>
      <c r="C1" s="1430"/>
      <c r="D1" s="1430"/>
      <c r="E1" s="1430"/>
      <c r="F1" s="1430"/>
      <c r="G1" s="1430"/>
    </row>
    <row r="2" spans="1:7" ht="6" customHeight="1" x14ac:dyDescent="0.2">
      <c r="A2" s="236"/>
      <c r="B2" s="237"/>
      <c r="C2" s="237"/>
      <c r="D2" s="236"/>
      <c r="E2" s="237"/>
      <c r="F2" s="238"/>
      <c r="G2" s="238"/>
    </row>
    <row r="3" spans="1:7" ht="55" customHeight="1" x14ac:dyDescent="0.2">
      <c r="A3" s="1428" t="s">
        <v>4322</v>
      </c>
      <c r="B3" s="1428"/>
      <c r="C3" s="1428"/>
      <c r="D3" s="1428"/>
      <c r="E3" s="1428"/>
      <c r="F3" s="1428"/>
      <c r="G3" s="1428"/>
    </row>
    <row r="4" spans="1:7" ht="47" customHeight="1" x14ac:dyDescent="0.2">
      <c r="A4" s="1428" t="s">
        <v>4323</v>
      </c>
      <c r="B4" s="1428"/>
      <c r="C4" s="1428"/>
      <c r="D4" s="1428"/>
      <c r="E4" s="1428"/>
      <c r="F4" s="1428"/>
      <c r="G4" s="1428"/>
    </row>
    <row r="5" spans="1:7" ht="55" customHeight="1" x14ac:dyDescent="0.2">
      <c r="A5" s="1428" t="s">
        <v>4324</v>
      </c>
      <c r="B5" s="1428"/>
      <c r="C5" s="1428"/>
      <c r="D5" s="1428"/>
      <c r="E5" s="1428"/>
      <c r="F5" s="1428"/>
      <c r="G5" s="1428"/>
    </row>
    <row r="6" spans="1:7" ht="47" customHeight="1" x14ac:dyDescent="0.2">
      <c r="A6" s="1428" t="s">
        <v>4325</v>
      </c>
      <c r="B6" s="1428"/>
      <c r="C6" s="1428"/>
      <c r="D6" s="1428"/>
      <c r="E6" s="1428"/>
      <c r="F6" s="1428"/>
      <c r="G6" s="1428"/>
    </row>
    <row r="7" spans="1:7" ht="55" customHeight="1" x14ac:dyDescent="0.2">
      <c r="A7" s="1428" t="s">
        <v>4326</v>
      </c>
      <c r="B7" s="1428"/>
      <c r="C7" s="1428"/>
      <c r="D7" s="1428"/>
      <c r="E7" s="1428"/>
      <c r="F7" s="1428"/>
      <c r="G7" s="1428"/>
    </row>
    <row r="8" spans="1:7" ht="70" customHeight="1" x14ac:dyDescent="0.2">
      <c r="A8" s="1428" t="s">
        <v>4327</v>
      </c>
      <c r="B8" s="1428"/>
      <c r="C8" s="1428"/>
      <c r="D8" s="1428"/>
      <c r="E8" s="1428"/>
      <c r="F8" s="1428"/>
      <c r="G8" s="1428"/>
    </row>
    <row r="9" spans="1:7" ht="25" customHeight="1" x14ac:dyDescent="0.2">
      <c r="A9" s="1428" t="s">
        <v>4328</v>
      </c>
      <c r="B9" s="1428"/>
      <c r="C9" s="1428"/>
      <c r="D9" s="1428"/>
      <c r="E9" s="1428"/>
      <c r="F9" s="1428"/>
      <c r="G9" s="1428"/>
    </row>
    <row r="10" spans="1:7" s="19" customFormat="1" ht="193" customHeight="1" x14ac:dyDescent="0.2">
      <c r="A10" s="1428" t="s">
        <v>4329</v>
      </c>
      <c r="B10" s="1428"/>
      <c r="C10" s="1428"/>
      <c r="D10" s="1428"/>
      <c r="E10" s="1428"/>
      <c r="F10" s="1428"/>
      <c r="G10" s="1428"/>
    </row>
    <row r="11" spans="1:7" ht="16" customHeight="1" x14ac:dyDescent="0.2">
      <c r="A11" s="53" t="s">
        <v>4330</v>
      </c>
      <c r="B11" s="54"/>
      <c r="C11" s="17"/>
      <c r="D11" s="54"/>
      <c r="E11" s="17"/>
      <c r="F11" s="54"/>
      <c r="G11" s="54"/>
    </row>
    <row r="12" spans="1:7" x14ac:dyDescent="0.2">
      <c r="A12" s="1428" t="s">
        <v>4331</v>
      </c>
      <c r="B12" s="1428"/>
      <c r="C12" s="1428"/>
      <c r="D12" s="1428"/>
      <c r="E12" s="1428"/>
      <c r="F12" s="1428"/>
      <c r="G12" s="1428"/>
    </row>
    <row r="13" spans="1:7" x14ac:dyDescent="0.2">
      <c r="A13" s="1428" t="s">
        <v>4332</v>
      </c>
      <c r="B13" s="1428"/>
      <c r="C13" s="1428"/>
      <c r="D13" s="1428"/>
      <c r="E13" s="1428"/>
      <c r="F13" s="1428"/>
      <c r="G13" s="1428"/>
    </row>
    <row r="14" spans="1:7" ht="32" customHeight="1" x14ac:dyDescent="0.2">
      <c r="A14" s="1428" t="s">
        <v>4333</v>
      </c>
      <c r="B14" s="1428"/>
      <c r="C14" s="1428"/>
      <c r="D14" s="1428"/>
      <c r="E14" s="1428"/>
      <c r="F14" s="1428"/>
      <c r="G14" s="1428"/>
    </row>
    <row r="15" spans="1:7" ht="40" customHeight="1" x14ac:dyDescent="0.2">
      <c r="A15" s="1428" t="s">
        <v>4334</v>
      </c>
      <c r="B15" s="1428"/>
      <c r="C15" s="1428"/>
      <c r="D15" s="1428"/>
      <c r="E15" s="1428"/>
      <c r="F15" s="1428"/>
      <c r="G15" s="1428"/>
    </row>
    <row r="16" spans="1:7" ht="19" customHeight="1" x14ac:dyDescent="0.2">
      <c r="A16" s="1428" t="s">
        <v>4335</v>
      </c>
      <c r="B16" s="1428"/>
      <c r="C16" s="1428"/>
      <c r="D16" s="1428"/>
      <c r="E16" s="1428"/>
      <c r="F16" s="1428"/>
      <c r="G16" s="1428"/>
    </row>
    <row r="17" spans="1:7" ht="22" customHeight="1" x14ac:dyDescent="0.2">
      <c r="A17" s="1428" t="s">
        <v>4336</v>
      </c>
      <c r="B17" s="1428"/>
      <c r="C17" s="1428"/>
      <c r="D17" s="1428"/>
      <c r="E17" s="1428"/>
      <c r="F17" s="1428"/>
      <c r="G17" s="1428"/>
    </row>
    <row r="18" spans="1:7" ht="20" customHeight="1" x14ac:dyDescent="0.2">
      <c r="A18" s="1428" t="s">
        <v>4337</v>
      </c>
      <c r="B18" s="1428"/>
      <c r="C18" s="1428"/>
      <c r="D18" s="1428"/>
      <c r="E18" s="1428"/>
      <c r="F18" s="1428"/>
      <c r="G18" s="1428"/>
    </row>
    <row r="19" spans="1:7" ht="42" customHeight="1" x14ac:dyDescent="0.2">
      <c r="A19" s="1432" t="s">
        <v>4338</v>
      </c>
      <c r="B19" s="1432"/>
      <c r="C19" s="1432"/>
      <c r="D19" s="1432"/>
      <c r="E19" s="1432"/>
      <c r="F19" s="1432"/>
      <c r="G19" s="1432"/>
    </row>
    <row r="20" spans="1:7" ht="32" customHeight="1" x14ac:dyDescent="0.2">
      <c r="A20" s="1431" t="s">
        <v>4339</v>
      </c>
      <c r="B20" s="1432"/>
      <c r="C20" s="1432"/>
      <c r="D20" s="1432"/>
      <c r="E20" s="1432"/>
      <c r="F20" s="1432"/>
      <c r="G20" s="1432"/>
    </row>
    <row r="21" spans="1:7" ht="15" customHeight="1" x14ac:dyDescent="0.2">
      <c r="A21" s="53" t="s">
        <v>4330</v>
      </c>
      <c r="B21" s="54"/>
      <c r="C21" s="17"/>
      <c r="D21" s="54"/>
      <c r="E21" s="17"/>
      <c r="F21" s="54"/>
      <c r="G21" s="54"/>
    </row>
    <row r="22" spans="1:7" x14ac:dyDescent="0.2">
      <c r="A22" s="1428" t="s">
        <v>4340</v>
      </c>
      <c r="B22" s="1429"/>
      <c r="C22" s="1429"/>
      <c r="D22" s="1429"/>
      <c r="E22" s="1429"/>
      <c r="F22" s="1429"/>
      <c r="G22" s="1429"/>
    </row>
    <row r="23" spans="1:7" x14ac:dyDescent="0.2">
      <c r="A23" s="1428" t="s">
        <v>4341</v>
      </c>
      <c r="B23" s="1429"/>
      <c r="C23" s="1429"/>
      <c r="D23" s="1429"/>
      <c r="E23" s="1429"/>
      <c r="F23" s="1429"/>
      <c r="G23" s="1429"/>
    </row>
    <row r="24" spans="1:7" x14ac:dyDescent="0.2">
      <c r="A24" s="1428" t="s">
        <v>4342</v>
      </c>
      <c r="B24" s="1429"/>
      <c r="C24" s="1429"/>
      <c r="D24" s="1429"/>
      <c r="E24" s="1429"/>
      <c r="F24" s="1429"/>
      <c r="G24" s="1429"/>
    </row>
    <row r="25" spans="1:7" x14ac:dyDescent="0.2">
      <c r="A25" s="1431" t="s">
        <v>4343</v>
      </c>
      <c r="B25" s="1432"/>
      <c r="C25" s="1432"/>
      <c r="D25" s="1432"/>
      <c r="E25" s="1432"/>
      <c r="F25" s="1432"/>
      <c r="G25" s="1432"/>
    </row>
    <row r="26" spans="1:7" x14ac:dyDescent="0.2">
      <c r="A26" s="1428" t="s">
        <v>4344</v>
      </c>
      <c r="B26" s="1429"/>
      <c r="C26" s="1429"/>
      <c r="D26" s="1429"/>
      <c r="E26" s="1429"/>
      <c r="F26" s="1429"/>
      <c r="G26" s="1429"/>
    </row>
    <row r="27" spans="1:7" x14ac:dyDescent="0.2">
      <c r="A27" s="1428" t="s">
        <v>4345</v>
      </c>
      <c r="B27" s="1429"/>
      <c r="C27" s="1429"/>
      <c r="D27" s="1429"/>
      <c r="E27" s="1429"/>
      <c r="F27" s="1429"/>
      <c r="G27" s="1429"/>
    </row>
    <row r="28" spans="1:7" x14ac:dyDescent="0.2">
      <c r="A28" s="1428" t="s">
        <v>4346</v>
      </c>
      <c r="B28" s="1429"/>
      <c r="C28" s="1429"/>
      <c r="D28" s="1429"/>
      <c r="E28" s="1429"/>
      <c r="F28" s="1429"/>
      <c r="G28" s="1429"/>
    </row>
    <row r="29" spans="1:7" x14ac:dyDescent="0.2">
      <c r="A29" s="1428" t="s">
        <v>4347</v>
      </c>
      <c r="B29" s="1429"/>
      <c r="C29" s="1429"/>
      <c r="D29" s="1429"/>
      <c r="E29" s="1429"/>
      <c r="F29" s="1429"/>
      <c r="G29" s="1429"/>
    </row>
    <row r="30" spans="1:7" x14ac:dyDescent="0.2">
      <c r="A30" s="51"/>
      <c r="B30" s="52"/>
      <c r="C30" s="18"/>
      <c r="D30" s="52"/>
      <c r="E30" s="18"/>
      <c r="F30" s="52"/>
      <c r="G30" s="52"/>
    </row>
    <row r="31" spans="1:7" x14ac:dyDescent="0.2">
      <c r="A31" s="164" t="s">
        <v>4348</v>
      </c>
      <c r="B31" s="164"/>
      <c r="C31" s="165"/>
      <c r="D31" s="164"/>
      <c r="E31" s="165"/>
      <c r="F31" s="166"/>
      <c r="G31" s="166"/>
    </row>
    <row r="32" spans="1:7" ht="103" customHeight="1" x14ac:dyDescent="0.2">
      <c r="A32" s="1428" t="s">
        <v>4349</v>
      </c>
      <c r="B32" s="1429"/>
      <c r="C32" s="1429"/>
      <c r="D32" s="1429"/>
      <c r="E32" s="1429"/>
      <c r="F32" s="1429"/>
      <c r="G32" s="1429"/>
    </row>
    <row r="33" spans="1:7" ht="26" customHeight="1" x14ac:dyDescent="0.2">
      <c r="A33" s="1428" t="s">
        <v>4350</v>
      </c>
      <c r="B33" s="1429"/>
      <c r="C33" s="1429"/>
      <c r="D33" s="1429"/>
      <c r="E33" s="1429"/>
      <c r="F33" s="1429"/>
      <c r="G33" s="1429"/>
    </row>
    <row r="34" spans="1:7" x14ac:dyDescent="0.2">
      <c r="A34" s="167"/>
      <c r="B34" s="167"/>
      <c r="C34" s="14"/>
      <c r="D34" s="167"/>
      <c r="E34" s="14"/>
      <c r="F34" s="167"/>
      <c r="G34" s="167"/>
    </row>
    <row r="35" spans="1:7" x14ac:dyDescent="0.2">
      <c r="A35" s="168" t="s">
        <v>4351</v>
      </c>
      <c r="B35" s="169"/>
      <c r="C35" s="170"/>
      <c r="D35" s="168" t="s">
        <v>4352</v>
      </c>
      <c r="E35" s="170"/>
      <c r="F35" s="169"/>
      <c r="G35" s="169"/>
    </row>
    <row r="36" spans="1:7" x14ac:dyDescent="0.2">
      <c r="A36" s="171" t="s">
        <v>4353</v>
      </c>
      <c r="B36" s="171"/>
      <c r="C36" s="6"/>
      <c r="D36" s="5" t="s">
        <v>4354</v>
      </c>
      <c r="E36" s="6"/>
      <c r="F36" s="171"/>
      <c r="G36" s="171"/>
    </row>
    <row r="37" spans="1:7" x14ac:dyDescent="0.2">
      <c r="A37" s="171" t="s">
        <v>4355</v>
      </c>
      <c r="B37" s="171"/>
      <c r="C37" s="6"/>
      <c r="D37" s="5" t="s">
        <v>4356</v>
      </c>
      <c r="E37" s="6"/>
      <c r="F37" s="171"/>
      <c r="G37" s="171"/>
    </row>
    <row r="38" spans="1:7" x14ac:dyDescent="0.2">
      <c r="A38" s="171" t="s">
        <v>4357</v>
      </c>
      <c r="B38" s="171"/>
      <c r="C38" s="6"/>
      <c r="D38" s="5" t="s">
        <v>4358</v>
      </c>
      <c r="E38" s="6"/>
      <c r="F38" s="171"/>
      <c r="G38" s="171"/>
    </row>
    <row r="39" spans="1:7" x14ac:dyDescent="0.2">
      <c r="A39" s="171" t="s">
        <v>4359</v>
      </c>
      <c r="B39" s="171"/>
      <c r="C39" s="6"/>
      <c r="D39" s="5" t="s">
        <v>4360</v>
      </c>
      <c r="E39" s="6"/>
      <c r="F39" s="171"/>
      <c r="G39" s="171"/>
    </row>
    <row r="40" spans="1:7" x14ac:dyDescent="0.2">
      <c r="A40" s="9" t="s">
        <v>4361</v>
      </c>
      <c r="B40" s="171"/>
      <c r="C40" s="6"/>
      <c r="D40" s="171"/>
      <c r="E40" s="6"/>
      <c r="F40" s="171"/>
      <c r="G40" s="171"/>
    </row>
    <row r="41" spans="1:7" x14ac:dyDescent="0.2">
      <c r="A41" s="9"/>
      <c r="B41" s="171"/>
      <c r="C41" s="6"/>
      <c r="D41" s="171"/>
      <c r="E41" s="6"/>
      <c r="F41" s="171"/>
      <c r="G41" s="171"/>
    </row>
    <row r="42" spans="1:7" x14ac:dyDescent="0.2">
      <c r="A42" s="168" t="s">
        <v>4362</v>
      </c>
      <c r="B42" s="169"/>
      <c r="C42" s="170"/>
      <c r="D42" s="168" t="s">
        <v>4363</v>
      </c>
      <c r="E42" s="170"/>
      <c r="F42" s="169"/>
      <c r="G42" s="169"/>
    </row>
    <row r="43" spans="1:7" x14ac:dyDescent="0.2">
      <c r="A43" s="171" t="s">
        <v>4364</v>
      </c>
      <c r="B43" s="171"/>
      <c r="C43" s="6"/>
      <c r="D43" s="5" t="s">
        <v>4365</v>
      </c>
      <c r="E43" s="6"/>
      <c r="F43" s="171"/>
      <c r="G43" s="171"/>
    </row>
    <row r="44" spans="1:7" x14ac:dyDescent="0.2">
      <c r="A44" s="171" t="s">
        <v>4366</v>
      </c>
      <c r="B44" s="171"/>
      <c r="C44" s="6"/>
      <c r="D44" s="5" t="s">
        <v>4367</v>
      </c>
      <c r="E44" s="6"/>
      <c r="F44" s="171"/>
      <c r="G44" s="171"/>
    </row>
    <row r="45" spans="1:7" x14ac:dyDescent="0.2">
      <c r="A45" s="171" t="s">
        <v>4368</v>
      </c>
      <c r="B45" s="171"/>
      <c r="C45" s="6"/>
      <c r="D45" s="5" t="s">
        <v>4369</v>
      </c>
      <c r="E45" s="6"/>
      <c r="F45" s="171"/>
      <c r="G45" s="171"/>
    </row>
    <row r="46" spans="1:7" x14ac:dyDescent="0.2">
      <c r="A46" s="171" t="s">
        <v>4370</v>
      </c>
      <c r="B46" s="171"/>
      <c r="C46" s="6"/>
      <c r="D46" s="172" t="s">
        <v>4371</v>
      </c>
      <c r="E46" s="173"/>
      <c r="F46" s="171"/>
      <c r="G46" s="171"/>
    </row>
    <row r="47" spans="1:7" x14ac:dyDescent="0.2">
      <c r="A47" s="9" t="s">
        <v>4372</v>
      </c>
      <c r="B47" s="9"/>
      <c r="C47" s="16"/>
      <c r="D47" s="9"/>
      <c r="E47" s="16"/>
      <c r="F47" s="9"/>
      <c r="G47" s="9"/>
    </row>
    <row r="48" spans="1:7" x14ac:dyDescent="0.2">
      <c r="A48" s="171"/>
      <c r="B48" s="171"/>
      <c r="C48" s="6"/>
      <c r="D48" s="171"/>
      <c r="E48" s="6"/>
      <c r="F48" s="171"/>
      <c r="G48" s="171"/>
    </row>
    <row r="49" spans="1:7" customFormat="1" x14ac:dyDescent="0.2">
      <c r="A49" s="67" t="s">
        <v>276</v>
      </c>
      <c r="B49" s="15"/>
      <c r="C49" s="15"/>
      <c r="D49" s="15"/>
      <c r="E49" s="15"/>
      <c r="F49" s="15"/>
      <c r="G49" s="15"/>
    </row>
    <row r="50" spans="1:7" customFormat="1" x14ac:dyDescent="0.2">
      <c r="A50" s="15"/>
      <c r="B50" s="15"/>
      <c r="C50" s="15"/>
      <c r="D50" s="15"/>
      <c r="E50" s="15"/>
      <c r="F50" s="15"/>
      <c r="G50" s="15"/>
    </row>
    <row r="51" spans="1:7" x14ac:dyDescent="0.2">
      <c r="A51" s="19"/>
      <c r="B51" s="19"/>
      <c r="C51" s="20"/>
      <c r="D51" s="19"/>
      <c r="E51" s="20"/>
      <c r="F51" s="19"/>
      <c r="G51" s="19"/>
    </row>
    <row r="52" spans="1:7" x14ac:dyDescent="0.2">
      <c r="A52" s="19"/>
      <c r="B52" s="19"/>
      <c r="C52" s="20"/>
      <c r="D52" s="19"/>
      <c r="E52" s="20"/>
      <c r="F52" s="19"/>
      <c r="G52" s="19"/>
    </row>
    <row r="53" spans="1:7" x14ac:dyDescent="0.2">
      <c r="A53" s="19"/>
      <c r="B53" s="19"/>
      <c r="C53" s="20"/>
      <c r="D53" s="19"/>
      <c r="E53" s="20"/>
      <c r="F53" s="19"/>
      <c r="G53" s="19"/>
    </row>
    <row r="54" spans="1:7" x14ac:dyDescent="0.2">
      <c r="A54" s="19"/>
      <c r="B54" s="19"/>
      <c r="C54" s="20"/>
      <c r="D54" s="19"/>
      <c r="E54" s="20"/>
      <c r="F54" s="19"/>
      <c r="G54" s="19"/>
    </row>
    <row r="55" spans="1:7" x14ac:dyDescent="0.2">
      <c r="A55" s="19"/>
      <c r="B55" s="19"/>
      <c r="C55" s="20"/>
      <c r="D55" s="19"/>
      <c r="E55" s="20"/>
      <c r="F55" s="19"/>
      <c r="G55" s="19"/>
    </row>
    <row r="56" spans="1:7" x14ac:dyDescent="0.2">
      <c r="A56" s="19"/>
      <c r="B56" s="19"/>
      <c r="C56" s="20"/>
      <c r="D56" s="19"/>
      <c r="E56" s="20"/>
      <c r="F56" s="19"/>
      <c r="G56" s="19"/>
    </row>
    <row r="57" spans="1:7" x14ac:dyDescent="0.2">
      <c r="A57" s="19"/>
      <c r="B57" s="19"/>
      <c r="C57" s="20"/>
      <c r="D57" s="19"/>
      <c r="E57" s="20"/>
      <c r="F57" s="19"/>
      <c r="G57" s="19"/>
    </row>
    <row r="58" spans="1:7" x14ac:dyDescent="0.2">
      <c r="A58" s="19"/>
      <c r="B58" s="19"/>
      <c r="C58" s="20"/>
      <c r="D58" s="19"/>
      <c r="E58" s="20"/>
      <c r="F58" s="19"/>
      <c r="G58" s="19"/>
    </row>
    <row r="59" spans="1:7" x14ac:dyDescent="0.2">
      <c r="A59" s="19"/>
      <c r="B59" s="19"/>
      <c r="C59" s="20"/>
      <c r="D59" s="19"/>
      <c r="E59" s="20"/>
      <c r="F59" s="19"/>
      <c r="G59" s="19"/>
    </row>
    <row r="60" spans="1:7" x14ac:dyDescent="0.2">
      <c r="A60" s="19"/>
      <c r="B60" s="19"/>
      <c r="C60" s="20"/>
      <c r="D60" s="19"/>
      <c r="E60" s="20"/>
      <c r="F60" s="19"/>
      <c r="G60" s="19"/>
    </row>
    <row r="61" spans="1:7" x14ac:dyDescent="0.2">
      <c r="A61" s="19"/>
      <c r="B61" s="19"/>
      <c r="C61" s="20"/>
      <c r="D61" s="19"/>
      <c r="E61" s="20"/>
      <c r="F61" s="19"/>
      <c r="G61" s="19"/>
    </row>
    <row r="62" spans="1:7" x14ac:dyDescent="0.2">
      <c r="A62" s="19"/>
      <c r="B62" s="19"/>
      <c r="C62" s="20"/>
      <c r="D62" s="19"/>
      <c r="E62" s="20"/>
      <c r="F62" s="19"/>
      <c r="G62" s="19"/>
    </row>
    <row r="63" spans="1:7" x14ac:dyDescent="0.2">
      <c r="A63" s="19"/>
      <c r="B63" s="19"/>
      <c r="C63" s="20"/>
      <c r="D63" s="19"/>
      <c r="E63" s="20"/>
      <c r="F63" s="19"/>
      <c r="G63" s="19"/>
    </row>
    <row r="64" spans="1:7" x14ac:dyDescent="0.2">
      <c r="A64" s="19"/>
      <c r="B64" s="19"/>
      <c r="C64" s="20"/>
      <c r="D64" s="19"/>
      <c r="E64" s="20"/>
      <c r="F64" s="19"/>
      <c r="G64" s="19"/>
    </row>
    <row r="65" spans="1:7" x14ac:dyDescent="0.2">
      <c r="A65" s="19"/>
      <c r="B65" s="19"/>
      <c r="C65" s="20"/>
      <c r="D65" s="19"/>
      <c r="E65" s="20"/>
      <c r="F65" s="19"/>
      <c r="G65" s="19"/>
    </row>
    <row r="66" spans="1:7" x14ac:dyDescent="0.2">
      <c r="A66" s="19"/>
      <c r="B66" s="19"/>
      <c r="C66" s="20"/>
      <c r="D66" s="19"/>
      <c r="E66" s="20"/>
      <c r="F66" s="19"/>
      <c r="G66" s="19"/>
    </row>
    <row r="67" spans="1:7" x14ac:dyDescent="0.2">
      <c r="A67" s="19"/>
      <c r="B67" s="19"/>
      <c r="C67" s="20"/>
      <c r="D67" s="19"/>
      <c r="E67" s="20"/>
      <c r="F67" s="19"/>
      <c r="G67" s="19"/>
    </row>
    <row r="68" spans="1:7" x14ac:dyDescent="0.2">
      <c r="A68" s="19"/>
      <c r="B68" s="19"/>
      <c r="C68" s="20"/>
      <c r="D68" s="19"/>
      <c r="E68" s="20"/>
      <c r="F68" s="19"/>
      <c r="G68" s="19"/>
    </row>
    <row r="69" spans="1:7" x14ac:dyDescent="0.2">
      <c r="A69" s="19"/>
      <c r="B69" s="19"/>
      <c r="C69" s="20"/>
      <c r="D69" s="19"/>
      <c r="E69" s="20"/>
      <c r="F69" s="19"/>
      <c r="G69" s="19"/>
    </row>
    <row r="70" spans="1:7" x14ac:dyDescent="0.2">
      <c r="A70" s="19"/>
      <c r="B70" s="19"/>
      <c r="C70" s="20"/>
      <c r="D70" s="19"/>
      <c r="E70" s="20"/>
      <c r="F70" s="19"/>
      <c r="G70" s="19"/>
    </row>
    <row r="71" spans="1:7" x14ac:dyDescent="0.2">
      <c r="A71" s="19"/>
      <c r="B71" s="19"/>
      <c r="C71" s="20"/>
      <c r="D71" s="19"/>
      <c r="E71" s="20"/>
      <c r="F71" s="19"/>
      <c r="G71" s="19"/>
    </row>
    <row r="72" spans="1:7" x14ac:dyDescent="0.2">
      <c r="A72" s="19"/>
      <c r="B72" s="19"/>
      <c r="C72" s="20"/>
      <c r="D72" s="19"/>
      <c r="E72" s="20"/>
      <c r="F72" s="19"/>
      <c r="G72" s="19"/>
    </row>
    <row r="73" spans="1:7" x14ac:dyDescent="0.2">
      <c r="A73" s="19"/>
      <c r="B73" s="19"/>
      <c r="C73" s="20"/>
      <c r="D73" s="19"/>
      <c r="E73" s="20"/>
      <c r="F73" s="19"/>
      <c r="G73" s="19"/>
    </row>
    <row r="74" spans="1:7" x14ac:dyDescent="0.2">
      <c r="A74" s="19"/>
      <c r="B74" s="19"/>
      <c r="C74" s="20"/>
      <c r="D74" s="19"/>
      <c r="E74" s="20"/>
      <c r="F74" s="19"/>
      <c r="G74" s="19"/>
    </row>
    <row r="75" spans="1:7" x14ac:dyDescent="0.2">
      <c r="A75" s="19"/>
      <c r="B75" s="19"/>
      <c r="C75" s="20"/>
      <c r="D75" s="19"/>
      <c r="E75" s="20"/>
      <c r="F75" s="19"/>
      <c r="G75" s="19"/>
    </row>
    <row r="76" spans="1:7" x14ac:dyDescent="0.2">
      <c r="A76" s="19"/>
      <c r="B76" s="19"/>
      <c r="C76" s="20"/>
      <c r="D76" s="19"/>
      <c r="E76" s="20"/>
      <c r="F76" s="19"/>
      <c r="G76" s="19"/>
    </row>
    <row r="77" spans="1:7" x14ac:dyDescent="0.2">
      <c r="A77" s="19"/>
      <c r="B77" s="19"/>
      <c r="C77" s="20"/>
      <c r="D77" s="19"/>
      <c r="E77" s="20"/>
      <c r="F77" s="19"/>
      <c r="G77" s="19"/>
    </row>
    <row r="78" spans="1:7" x14ac:dyDescent="0.2">
      <c r="A78" s="19"/>
      <c r="B78" s="19"/>
      <c r="C78" s="20"/>
      <c r="D78" s="19"/>
      <c r="E78" s="20"/>
      <c r="F78" s="19"/>
      <c r="G78" s="19"/>
    </row>
    <row r="79" spans="1:7" x14ac:dyDescent="0.2">
      <c r="A79" s="19"/>
      <c r="B79" s="19"/>
      <c r="C79" s="20"/>
      <c r="D79" s="19"/>
      <c r="E79" s="20"/>
      <c r="F79" s="19"/>
      <c r="G79" s="19"/>
    </row>
    <row r="80" spans="1:7" x14ac:dyDescent="0.2">
      <c r="A80" s="19"/>
      <c r="B80" s="19"/>
      <c r="C80" s="20"/>
      <c r="D80" s="19"/>
      <c r="E80" s="20"/>
      <c r="F80" s="19"/>
      <c r="G80" s="19"/>
    </row>
    <row r="81" spans="1:7" x14ac:dyDescent="0.2">
      <c r="A81" s="19"/>
      <c r="B81" s="19"/>
      <c r="C81" s="20"/>
      <c r="D81" s="19"/>
      <c r="E81" s="20"/>
      <c r="F81" s="19"/>
      <c r="G81" s="19"/>
    </row>
    <row r="82" spans="1:7" x14ac:dyDescent="0.2">
      <c r="A82" s="19"/>
      <c r="B82" s="19"/>
      <c r="C82" s="20"/>
      <c r="D82" s="19"/>
      <c r="E82" s="20"/>
      <c r="F82" s="19"/>
      <c r="G82" s="19"/>
    </row>
    <row r="83" spans="1:7" x14ac:dyDescent="0.2">
      <c r="A83" s="19"/>
      <c r="B83" s="19"/>
      <c r="C83" s="20"/>
      <c r="D83" s="19"/>
      <c r="E83" s="20"/>
      <c r="F83" s="19"/>
      <c r="G83" s="19"/>
    </row>
    <row r="84" spans="1:7" x14ac:dyDescent="0.2">
      <c r="A84" s="19"/>
      <c r="B84" s="19"/>
      <c r="C84" s="20"/>
      <c r="D84" s="19"/>
      <c r="E84" s="20"/>
      <c r="F84" s="19"/>
      <c r="G84" s="19"/>
    </row>
    <row r="85" spans="1:7" x14ac:dyDescent="0.2">
      <c r="A85" s="19"/>
      <c r="B85" s="19"/>
      <c r="C85" s="20"/>
      <c r="D85" s="19"/>
      <c r="E85" s="20"/>
      <c r="F85" s="19"/>
      <c r="G85" s="19"/>
    </row>
    <row r="86" spans="1:7" x14ac:dyDescent="0.2">
      <c r="A86" s="19"/>
      <c r="B86" s="19"/>
      <c r="C86" s="20"/>
      <c r="D86" s="19"/>
      <c r="E86" s="20"/>
      <c r="F86" s="19"/>
      <c r="G86" s="19"/>
    </row>
    <row r="87" spans="1:7" x14ac:dyDescent="0.2">
      <c r="A87" s="19"/>
      <c r="B87" s="19"/>
      <c r="C87" s="20"/>
      <c r="D87" s="19"/>
      <c r="E87" s="20"/>
      <c r="F87" s="19"/>
      <c r="G87" s="19"/>
    </row>
    <row r="88" spans="1:7" x14ac:dyDescent="0.2">
      <c r="A88" s="19"/>
      <c r="B88" s="19"/>
      <c r="C88" s="20"/>
      <c r="D88" s="19"/>
      <c r="E88" s="20"/>
      <c r="F88" s="19"/>
      <c r="G88" s="19"/>
    </row>
    <row r="89" spans="1:7" x14ac:dyDescent="0.2">
      <c r="A89" s="19"/>
      <c r="B89" s="19"/>
      <c r="C89" s="20"/>
      <c r="D89" s="19"/>
      <c r="E89" s="20"/>
      <c r="F89" s="19"/>
      <c r="G89" s="19"/>
    </row>
    <row r="90" spans="1:7" x14ac:dyDescent="0.2">
      <c r="A90" s="19"/>
      <c r="B90" s="19"/>
      <c r="C90" s="20"/>
      <c r="D90" s="19"/>
      <c r="E90" s="20"/>
      <c r="F90" s="19"/>
      <c r="G90" s="19"/>
    </row>
    <row r="91" spans="1:7" x14ac:dyDescent="0.2">
      <c r="A91" s="19"/>
      <c r="B91" s="19"/>
      <c r="C91" s="20"/>
      <c r="D91" s="19"/>
      <c r="E91" s="20"/>
      <c r="F91" s="19"/>
      <c r="G91" s="19"/>
    </row>
    <row r="92" spans="1:7" x14ac:dyDescent="0.2">
      <c r="A92" s="19"/>
      <c r="B92" s="19"/>
      <c r="C92" s="20"/>
      <c r="D92" s="19"/>
      <c r="E92" s="20"/>
      <c r="F92" s="19"/>
      <c r="G92" s="19"/>
    </row>
    <row r="93" spans="1:7" x14ac:dyDescent="0.2">
      <c r="A93" s="19"/>
      <c r="B93" s="19"/>
      <c r="C93" s="20"/>
      <c r="D93" s="19"/>
      <c r="E93" s="20"/>
      <c r="F93" s="19"/>
      <c r="G93" s="19"/>
    </row>
    <row r="94" spans="1:7" x14ac:dyDescent="0.2">
      <c r="A94" s="19"/>
      <c r="B94" s="19"/>
      <c r="C94" s="20"/>
      <c r="D94" s="19"/>
      <c r="E94" s="20"/>
      <c r="F94" s="19"/>
      <c r="G94" s="19"/>
    </row>
    <row r="95" spans="1:7" x14ac:dyDescent="0.2">
      <c r="A95" s="19"/>
      <c r="B95" s="19"/>
      <c r="C95" s="20"/>
      <c r="D95" s="19"/>
      <c r="E95" s="20"/>
      <c r="F95" s="19"/>
      <c r="G95" s="19"/>
    </row>
    <row r="96" spans="1:7" x14ac:dyDescent="0.2">
      <c r="A96" s="19"/>
      <c r="B96" s="19"/>
      <c r="C96" s="20"/>
      <c r="D96" s="19"/>
      <c r="E96" s="20"/>
      <c r="F96" s="19"/>
      <c r="G96" s="19"/>
    </row>
    <row r="97" spans="1:7" x14ac:dyDescent="0.2">
      <c r="A97" s="19"/>
      <c r="B97" s="19"/>
      <c r="C97" s="20"/>
      <c r="D97" s="19"/>
      <c r="E97" s="20"/>
      <c r="F97" s="19"/>
      <c r="G97" s="19"/>
    </row>
    <row r="98" spans="1:7" x14ac:dyDescent="0.2">
      <c r="A98" s="19"/>
      <c r="B98" s="19"/>
      <c r="C98" s="20"/>
      <c r="D98" s="19"/>
      <c r="E98" s="20"/>
      <c r="F98" s="19"/>
      <c r="G98" s="19"/>
    </row>
    <row r="99" spans="1:7" x14ac:dyDescent="0.2">
      <c r="A99" s="19"/>
      <c r="B99" s="19"/>
      <c r="C99" s="20"/>
      <c r="D99" s="19"/>
      <c r="E99" s="20"/>
      <c r="F99" s="19"/>
      <c r="G99" s="19"/>
    </row>
    <row r="100" spans="1:7" x14ac:dyDescent="0.2">
      <c r="A100" s="19"/>
      <c r="B100" s="19"/>
      <c r="C100" s="20"/>
      <c r="D100" s="19"/>
      <c r="E100" s="20"/>
      <c r="F100" s="19"/>
      <c r="G100" s="19"/>
    </row>
    <row r="101" spans="1:7" x14ac:dyDescent="0.2">
      <c r="A101" s="19"/>
      <c r="B101" s="19"/>
      <c r="C101" s="20"/>
      <c r="D101" s="19"/>
      <c r="E101" s="20"/>
      <c r="F101" s="19"/>
      <c r="G101" s="19"/>
    </row>
  </sheetData>
  <sheetProtection insertColumns="0" insertRows="0" deleteColumns="0" deleteRows="0" selectLockedCells="1" selectUnlockedCells="1"/>
  <mergeCells count="28">
    <mergeCell ref="A1:G1"/>
    <mergeCell ref="A24:G24"/>
    <mergeCell ref="A25:G25"/>
    <mergeCell ref="A26:G26"/>
    <mergeCell ref="A17:G17"/>
    <mergeCell ref="A18:G18"/>
    <mergeCell ref="A19:G19"/>
    <mergeCell ref="A20:G20"/>
    <mergeCell ref="A22:G22"/>
    <mergeCell ref="A23:G23"/>
    <mergeCell ref="A16:G16"/>
    <mergeCell ref="A4:G4"/>
    <mergeCell ref="A5:G5"/>
    <mergeCell ref="A6:G6"/>
    <mergeCell ref="A7:G7"/>
    <mergeCell ref="A14:G14"/>
    <mergeCell ref="A32:G32"/>
    <mergeCell ref="A33:G33"/>
    <mergeCell ref="A27:G27"/>
    <mergeCell ref="A28:G28"/>
    <mergeCell ref="A29:G29"/>
    <mergeCell ref="A15:G15"/>
    <mergeCell ref="A3:G3"/>
    <mergeCell ref="A8:G8"/>
    <mergeCell ref="A9:G9"/>
    <mergeCell ref="A10:G10"/>
    <mergeCell ref="A12:G12"/>
    <mergeCell ref="A13:G13"/>
  </mergeCells>
  <phoneticPr fontId="7" type="noConversion"/>
  <hyperlinks>
    <hyperlink ref="A49" location="Index!A1" display="Return to Index" xr:uid="{D4187922-482D-8040-9304-6329CDA636B2}"/>
  </hyperlinks>
  <pageMargins left="0.7" right="0.7" top="0.75" bottom="0.75" header="0.3" footer="0.3"/>
  <pageSetup scale="10" fitToHeight="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1A6B-8C44-49D2-8D61-D843D0536AAE}">
  <dimension ref="A1:F6"/>
  <sheetViews>
    <sheetView workbookViewId="0">
      <selection activeCell="G11" sqref="G11"/>
    </sheetView>
  </sheetViews>
  <sheetFormatPr baseColWidth="10" defaultColWidth="8.83203125" defaultRowHeight="16" x14ac:dyDescent="0.2"/>
  <cols>
    <col min="1" max="1" width="33.6640625" customWidth="1"/>
    <col min="4" max="4" width="54.1640625" customWidth="1"/>
    <col min="5" max="5" width="0" hidden="1" customWidth="1"/>
  </cols>
  <sheetData>
    <row r="1" spans="1:6" ht="23.25" customHeight="1" x14ac:dyDescent="0.2">
      <c r="A1" s="12" t="s">
        <v>4373</v>
      </c>
      <c r="B1" s="1" t="s">
        <v>137</v>
      </c>
      <c r="C1" s="7" t="s">
        <v>138</v>
      </c>
      <c r="D1" s="1" t="s">
        <v>4139</v>
      </c>
      <c r="E1" s="10">
        <v>0.15</v>
      </c>
      <c r="F1" s="10">
        <v>0.1</v>
      </c>
    </row>
    <row r="2" spans="1:6" x14ac:dyDescent="0.2">
      <c r="A2" s="8"/>
      <c r="B2" s="11" t="s">
        <v>4374</v>
      </c>
      <c r="C2" s="3"/>
      <c r="D2" s="2" t="s">
        <v>4375</v>
      </c>
      <c r="E2" s="4">
        <v>96</v>
      </c>
      <c r="F2" s="4">
        <v>88</v>
      </c>
    </row>
    <row r="3" spans="1:6" x14ac:dyDescent="0.2">
      <c r="A3" s="8"/>
      <c r="B3" s="11" t="s">
        <v>4376</v>
      </c>
      <c r="C3" s="3"/>
      <c r="D3" s="2" t="s">
        <v>4377</v>
      </c>
      <c r="E3" s="4">
        <v>101</v>
      </c>
      <c r="F3" s="4">
        <v>93</v>
      </c>
    </row>
    <row r="4" spans="1:6" x14ac:dyDescent="0.2">
      <c r="A4" s="8"/>
      <c r="B4" s="11" t="s">
        <v>4378</v>
      </c>
      <c r="C4" s="3"/>
      <c r="D4" s="2" t="s">
        <v>4379</v>
      </c>
      <c r="E4" s="4">
        <v>107.5</v>
      </c>
      <c r="F4" s="4">
        <v>98</v>
      </c>
    </row>
    <row r="5" spans="1:6" x14ac:dyDescent="0.2">
      <c r="A5" s="8"/>
      <c r="B5" s="11" t="s">
        <v>4380</v>
      </c>
      <c r="C5" s="3"/>
      <c r="D5" s="2" t="s">
        <v>4381</v>
      </c>
      <c r="E5" s="4">
        <v>119</v>
      </c>
      <c r="F5" s="4">
        <v>109</v>
      </c>
    </row>
    <row r="6" spans="1:6" x14ac:dyDescent="0.2">
      <c r="A6" s="13"/>
      <c r="B6" s="11" t="s">
        <v>4382</v>
      </c>
      <c r="C6" s="3"/>
      <c r="D6" s="2" t="s">
        <v>4383</v>
      </c>
      <c r="E6" s="4">
        <v>126.5</v>
      </c>
      <c r="F6" s="4">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AFCE-E6C3-7A43-A14E-67F7510F1EE5}">
  <dimension ref="A1:G32"/>
  <sheetViews>
    <sheetView topLeftCell="A6" zoomScale="219" workbookViewId="0">
      <selection activeCell="F16" sqref="F16"/>
    </sheetView>
  </sheetViews>
  <sheetFormatPr baseColWidth="10" defaultColWidth="10.83203125" defaultRowHeight="15.75" customHeight="1" x14ac:dyDescent="0.2"/>
  <cols>
    <col min="1" max="1" width="10.83203125" style="43"/>
    <col min="2" max="2" width="13" style="43" customWidth="1"/>
    <col min="3" max="3" width="10.6640625" style="43" customWidth="1"/>
    <col min="4" max="4" width="57" style="43" customWidth="1"/>
    <col min="5" max="5" width="11.1640625" style="43" customWidth="1"/>
    <col min="6" max="16384" width="10.83203125" style="43"/>
  </cols>
  <sheetData>
    <row r="1" spans="1:7" ht="16" x14ac:dyDescent="0.2">
      <c r="A1" s="821" t="s">
        <v>333</v>
      </c>
      <c r="B1" s="822" t="s">
        <v>137</v>
      </c>
      <c r="C1" s="822" t="s">
        <v>138</v>
      </c>
      <c r="D1" s="823" t="s">
        <v>334</v>
      </c>
      <c r="E1" s="824">
        <v>0.15</v>
      </c>
      <c r="F1" s="825">
        <v>0.1</v>
      </c>
      <c r="G1" s="825">
        <v>0.05</v>
      </c>
    </row>
    <row r="2" spans="1:7" ht="16" x14ac:dyDescent="0.2">
      <c r="A2" s="368"/>
      <c r="B2" s="315" t="s">
        <v>335</v>
      </c>
      <c r="C2" s="826">
        <v>100000023</v>
      </c>
      <c r="D2" s="827" t="s">
        <v>336</v>
      </c>
      <c r="E2" s="301">
        <v>164.20000000000002</v>
      </c>
      <c r="F2" s="301">
        <v>147.80000000000001</v>
      </c>
      <c r="G2" s="301">
        <v>133</v>
      </c>
    </row>
    <row r="3" spans="1:7" ht="16" x14ac:dyDescent="0.2">
      <c r="A3" s="368"/>
      <c r="B3" s="315" t="s">
        <v>337</v>
      </c>
      <c r="C3" s="826">
        <v>100000020</v>
      </c>
      <c r="D3" s="827" t="s">
        <v>338</v>
      </c>
      <c r="E3" s="301">
        <v>172.9</v>
      </c>
      <c r="F3" s="301">
        <v>155.60000000000002</v>
      </c>
      <c r="G3" s="301">
        <f>G2+7</f>
        <v>140</v>
      </c>
    </row>
    <row r="4" spans="1:7" ht="16" x14ac:dyDescent="0.2">
      <c r="A4" s="368"/>
      <c r="B4" s="315" t="s">
        <v>339</v>
      </c>
      <c r="C4" s="528">
        <v>100000025</v>
      </c>
      <c r="D4" s="827" t="s">
        <v>340</v>
      </c>
      <c r="E4" s="301">
        <v>179</v>
      </c>
      <c r="F4" s="301">
        <v>161.10000000000002</v>
      </c>
      <c r="G4" s="301">
        <f>12+G2</f>
        <v>145</v>
      </c>
    </row>
    <row r="5" spans="1:7" ht="17" customHeight="1" x14ac:dyDescent="0.2">
      <c r="A5" s="368"/>
      <c r="B5" s="315" t="s">
        <v>341</v>
      </c>
      <c r="C5" s="528">
        <v>100000024</v>
      </c>
      <c r="D5" s="827" t="s">
        <v>342</v>
      </c>
      <c r="E5" s="301">
        <v>187.70000000000002</v>
      </c>
      <c r="F5" s="301">
        <v>168.9</v>
      </c>
      <c r="G5" s="301">
        <f>12+G3</f>
        <v>152</v>
      </c>
    </row>
    <row r="6" spans="1:7" ht="16" x14ac:dyDescent="0.2">
      <c r="A6" s="368"/>
      <c r="B6" s="567" t="s">
        <v>154</v>
      </c>
      <c r="C6" s="568"/>
      <c r="D6" s="569" t="s">
        <v>155</v>
      </c>
      <c r="E6" s="570"/>
      <c r="F6" s="562" t="s">
        <v>156</v>
      </c>
      <c r="G6" s="563"/>
    </row>
    <row r="7" spans="1:7" ht="16" x14ac:dyDescent="0.2">
      <c r="A7" s="92"/>
      <c r="B7" s="365" t="s">
        <v>343</v>
      </c>
      <c r="C7" s="366"/>
      <c r="D7" s="365" t="s">
        <v>344</v>
      </c>
      <c r="E7" s="571"/>
      <c r="F7" s="572">
        <v>25</v>
      </c>
      <c r="G7" s="573"/>
    </row>
    <row r="8" spans="1:7" ht="16" x14ac:dyDescent="0.2">
      <c r="A8" s="92"/>
      <c r="B8" s="365" t="s">
        <v>345</v>
      </c>
      <c r="C8" s="366"/>
      <c r="D8" s="365" t="s">
        <v>346</v>
      </c>
      <c r="E8" s="571"/>
      <c r="F8" s="572">
        <v>25</v>
      </c>
      <c r="G8" s="573"/>
    </row>
    <row r="9" spans="1:7" ht="16" x14ac:dyDescent="0.2">
      <c r="A9" s="92"/>
      <c r="B9" s="828" t="s">
        <v>161</v>
      </c>
      <c r="C9" s="829"/>
      <c r="D9" s="828" t="s">
        <v>347</v>
      </c>
      <c r="E9" s="571"/>
      <c r="F9" s="572">
        <v>16.5</v>
      </c>
      <c r="G9" s="573"/>
    </row>
    <row r="10" spans="1:7" ht="16" x14ac:dyDescent="0.2">
      <c r="A10" s="368"/>
      <c r="B10" s="365" t="s">
        <v>163</v>
      </c>
      <c r="C10" s="366"/>
      <c r="D10" s="365" t="s">
        <v>348</v>
      </c>
      <c r="E10" s="571"/>
      <c r="F10" s="572">
        <v>19.5</v>
      </c>
      <c r="G10" s="573"/>
    </row>
    <row r="11" spans="1:7" ht="16" x14ac:dyDescent="0.2">
      <c r="A11" s="92"/>
      <c r="B11" s="365" t="s">
        <v>165</v>
      </c>
      <c r="C11" s="366"/>
      <c r="D11" s="365" t="s">
        <v>349</v>
      </c>
      <c r="E11" s="571"/>
      <c r="F11" s="572">
        <v>17</v>
      </c>
      <c r="G11" s="573"/>
    </row>
    <row r="12" spans="1:7" ht="16" x14ac:dyDescent="0.2">
      <c r="A12" s="92"/>
      <c r="B12" s="828" t="s">
        <v>167</v>
      </c>
      <c r="C12" s="829"/>
      <c r="D12" s="828" t="s">
        <v>350</v>
      </c>
      <c r="E12" s="571"/>
      <c r="F12" s="572" t="s">
        <v>169</v>
      </c>
      <c r="G12" s="573"/>
    </row>
    <row r="13" spans="1:7" ht="16" x14ac:dyDescent="0.2">
      <c r="A13" s="92"/>
      <c r="B13" s="828" t="s">
        <v>172</v>
      </c>
      <c r="C13" s="829"/>
      <c r="D13" s="315" t="s">
        <v>173</v>
      </c>
      <c r="E13" s="571"/>
      <c r="F13" s="572">
        <v>22</v>
      </c>
      <c r="G13" s="573"/>
    </row>
    <row r="14" spans="1:7" ht="16" x14ac:dyDescent="0.2">
      <c r="A14" s="92"/>
      <c r="B14" s="828" t="s">
        <v>351</v>
      </c>
      <c r="C14" s="829"/>
      <c r="D14" s="828" t="s">
        <v>352</v>
      </c>
      <c r="E14" s="571"/>
      <c r="F14" s="572">
        <v>50</v>
      </c>
      <c r="G14" s="573"/>
    </row>
    <row r="15" spans="1:7" ht="16" x14ac:dyDescent="0.2">
      <c r="A15" s="92"/>
      <c r="B15" s="828" t="s">
        <v>353</v>
      </c>
      <c r="C15" s="829"/>
      <c r="D15" s="828" t="s">
        <v>354</v>
      </c>
      <c r="E15" s="571"/>
      <c r="F15" s="572" t="s">
        <v>169</v>
      </c>
      <c r="G15" s="573"/>
    </row>
    <row r="16" spans="1:7" ht="16" x14ac:dyDescent="0.2">
      <c r="A16" s="92"/>
      <c r="B16" s="365" t="s">
        <v>355</v>
      </c>
      <c r="C16" s="366"/>
      <c r="D16" s="365" t="s">
        <v>175</v>
      </c>
      <c r="E16" s="571" t="s">
        <v>135</v>
      </c>
      <c r="F16" s="572" t="s">
        <v>169</v>
      </c>
      <c r="G16" s="573"/>
    </row>
    <row r="17" spans="1:7" ht="16" x14ac:dyDescent="0.2">
      <c r="A17" s="92"/>
      <c r="B17" s="828" t="s">
        <v>356</v>
      </c>
      <c r="C17" s="829"/>
      <c r="D17" s="828" t="s">
        <v>357</v>
      </c>
      <c r="E17" s="571"/>
      <c r="F17" s="572">
        <v>15</v>
      </c>
      <c r="G17" s="573"/>
    </row>
    <row r="18" spans="1:7" ht="16" customHeight="1" x14ac:dyDescent="0.2">
      <c r="A18" s="368"/>
      <c r="B18" s="599" t="s">
        <v>178</v>
      </c>
      <c r="C18" s="581" t="s">
        <v>138</v>
      </c>
      <c r="D18" s="582" t="s">
        <v>155</v>
      </c>
      <c r="E18" s="583">
        <v>0.15</v>
      </c>
      <c r="F18" s="583">
        <v>0.1</v>
      </c>
      <c r="G18" s="583">
        <v>0.05</v>
      </c>
    </row>
    <row r="19" spans="1:7" ht="16" x14ac:dyDescent="0.2">
      <c r="A19" s="92"/>
      <c r="B19" s="365" t="s">
        <v>179</v>
      </c>
      <c r="C19" s="366">
        <v>600100189</v>
      </c>
      <c r="D19" s="315" t="s">
        <v>180</v>
      </c>
      <c r="E19" s="301">
        <v>22.200000000000003</v>
      </c>
      <c r="F19" s="301">
        <v>20</v>
      </c>
      <c r="G19" s="830">
        <v>18</v>
      </c>
    </row>
    <row r="20" spans="1:7" ht="16" x14ac:dyDescent="0.2">
      <c r="A20" s="92"/>
      <c r="B20" s="365" t="s">
        <v>181</v>
      </c>
      <c r="C20" s="366"/>
      <c r="D20" s="315" t="s">
        <v>182</v>
      </c>
      <c r="E20" s="301">
        <v>55.6</v>
      </c>
      <c r="F20" s="301">
        <v>50</v>
      </c>
      <c r="G20" s="830">
        <v>45</v>
      </c>
    </row>
    <row r="21" spans="1:7" ht="16" x14ac:dyDescent="0.2">
      <c r="A21" s="92"/>
      <c r="B21" s="365" t="s">
        <v>183</v>
      </c>
      <c r="C21" s="366">
        <v>600100176</v>
      </c>
      <c r="D21" s="315" t="s">
        <v>184</v>
      </c>
      <c r="E21" s="301">
        <v>22.200000000000003</v>
      </c>
      <c r="F21" s="301">
        <v>20</v>
      </c>
      <c r="G21" s="830">
        <v>18</v>
      </c>
    </row>
    <row r="22" spans="1:7" ht="16" x14ac:dyDescent="0.2">
      <c r="A22" s="92"/>
      <c r="B22" s="365" t="s">
        <v>358</v>
      </c>
      <c r="C22" s="366" t="s">
        <v>135</v>
      </c>
      <c r="D22" s="315" t="s">
        <v>359</v>
      </c>
      <c r="E22" s="301">
        <v>29.700000000000003</v>
      </c>
      <c r="F22" s="301">
        <v>26.700000000000003</v>
      </c>
      <c r="G22" s="830">
        <v>24</v>
      </c>
    </row>
    <row r="23" spans="1:7" ht="16" x14ac:dyDescent="0.2">
      <c r="A23" s="92"/>
      <c r="B23" s="365" t="s">
        <v>360</v>
      </c>
      <c r="C23" s="366">
        <v>600100179</v>
      </c>
      <c r="D23" s="315" t="s">
        <v>361</v>
      </c>
      <c r="E23" s="301">
        <v>29.700000000000003</v>
      </c>
      <c r="F23" s="301">
        <v>26.700000000000003</v>
      </c>
      <c r="G23" s="830">
        <v>24</v>
      </c>
    </row>
    <row r="24" spans="1:7" ht="16" x14ac:dyDescent="0.2">
      <c r="A24" s="92"/>
      <c r="B24" s="365" t="s">
        <v>362</v>
      </c>
      <c r="C24" s="366" t="s">
        <v>135</v>
      </c>
      <c r="D24" s="315" t="s">
        <v>363</v>
      </c>
      <c r="E24" s="301">
        <v>49.300000000000004</v>
      </c>
      <c r="F24" s="301">
        <v>44.400000000000006</v>
      </c>
      <c r="G24" s="830">
        <v>40</v>
      </c>
    </row>
    <row r="25" spans="1:7" ht="16" x14ac:dyDescent="0.2">
      <c r="A25" s="92"/>
      <c r="B25" s="365" t="s">
        <v>364</v>
      </c>
      <c r="C25" s="366">
        <v>600100187</v>
      </c>
      <c r="D25" s="315" t="s">
        <v>365</v>
      </c>
      <c r="E25" s="301">
        <v>49.300000000000004</v>
      </c>
      <c r="F25" s="301">
        <v>44.400000000000006</v>
      </c>
      <c r="G25" s="830">
        <v>40</v>
      </c>
    </row>
    <row r="26" spans="1:7" ht="16" x14ac:dyDescent="0.2">
      <c r="A26" s="44"/>
      <c r="B26" s="44"/>
      <c r="C26" s="44"/>
      <c r="D26" s="44"/>
      <c r="E26" s="44"/>
      <c r="F26" s="44"/>
      <c r="G26" s="44"/>
    </row>
    <row r="27" spans="1:7" ht="16" x14ac:dyDescent="0.2">
      <c r="A27" s="587" t="s">
        <v>188</v>
      </c>
      <c r="B27" s="44"/>
      <c r="C27" s="44"/>
      <c r="D27" s="44"/>
      <c r="E27" s="44"/>
      <c r="F27" s="44"/>
      <c r="G27" s="44"/>
    </row>
    <row r="28" spans="1:7" ht="16" x14ac:dyDescent="0.2">
      <c r="A28" s="587" t="s">
        <v>276</v>
      </c>
      <c r="B28" s="44"/>
      <c r="C28" s="44"/>
      <c r="D28" s="44"/>
      <c r="E28" s="44"/>
      <c r="F28" s="44"/>
      <c r="G28" s="44"/>
    </row>
    <row r="29" spans="1:7" ht="16" x14ac:dyDescent="0.2">
      <c r="A29" s="44"/>
      <c r="B29" s="44"/>
      <c r="C29" s="44"/>
      <c r="D29" s="44"/>
      <c r="E29" s="44"/>
      <c r="F29" s="44"/>
      <c r="G29" s="44"/>
    </row>
    <row r="30" spans="1:7" ht="16" x14ac:dyDescent="0.2">
      <c r="A30" s="44"/>
      <c r="B30" s="44"/>
      <c r="C30" s="44"/>
      <c r="D30" s="44"/>
      <c r="E30" s="44"/>
      <c r="F30" s="44"/>
      <c r="G30" s="44"/>
    </row>
    <row r="32" spans="1:7" ht="15.75" customHeight="1" x14ac:dyDescent="0.2">
      <c r="B32" s="43" t="s">
        <v>366</v>
      </c>
    </row>
  </sheetData>
  <sortState xmlns:xlrd2="http://schemas.microsoft.com/office/spreadsheetml/2017/richdata2" ref="B9:G22">
    <sortCondition ref="B9:B22"/>
  </sortState>
  <hyperlinks>
    <hyperlink ref="A28" location="Index!A1" display="Return to Index" xr:uid="{BE2FA590-D7BE-F549-A3C5-D00532C2F34A}"/>
    <hyperlink ref="A27" r:id="rId1" xr:uid="{AE42096D-2E45-9E4C-96CE-8EA4CFAE0FC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0160-3045-1843-8F8D-AB1A27B2A9EA}">
  <sheetPr>
    <tabColor rgb="FF00B0F0"/>
  </sheetPr>
  <dimension ref="A1:G64"/>
  <sheetViews>
    <sheetView topLeftCell="A42" zoomScale="163" workbookViewId="0">
      <selection activeCell="B66" sqref="B66"/>
    </sheetView>
  </sheetViews>
  <sheetFormatPr baseColWidth="10" defaultColWidth="10.83203125" defaultRowHeight="16" x14ac:dyDescent="0.2"/>
  <cols>
    <col min="1" max="1" width="12.1640625" style="43" customWidth="1"/>
    <col min="2" max="2" width="22.1640625" style="43" customWidth="1"/>
    <col min="3" max="3" width="12.1640625" style="43" customWidth="1"/>
    <col min="4" max="4" width="43.33203125" style="43" customWidth="1"/>
    <col min="5" max="16384" width="10.83203125" style="43"/>
  </cols>
  <sheetData>
    <row r="1" spans="1:7" ht="32" customHeight="1" x14ac:dyDescent="0.2">
      <c r="A1" s="551" t="s">
        <v>367</v>
      </c>
      <c r="B1" s="551"/>
      <c r="C1" s="551"/>
      <c r="D1" s="551"/>
      <c r="E1" s="551"/>
      <c r="F1" s="551"/>
      <c r="G1" s="551"/>
    </row>
    <row r="2" spans="1:7" x14ac:dyDescent="0.2">
      <c r="A2" s="552" t="s">
        <v>368</v>
      </c>
      <c r="B2" s="553" t="s">
        <v>137</v>
      </c>
      <c r="C2" s="553" t="s">
        <v>138</v>
      </c>
      <c r="D2" s="553" t="s">
        <v>369</v>
      </c>
      <c r="E2" s="554">
        <v>0.15</v>
      </c>
      <c r="F2" s="554">
        <v>0.1</v>
      </c>
      <c r="G2" s="554">
        <v>0.05</v>
      </c>
    </row>
    <row r="3" spans="1:7" x14ac:dyDescent="0.2">
      <c r="A3" s="368"/>
      <c r="B3" s="555" t="s">
        <v>370</v>
      </c>
      <c r="C3" s="556"/>
      <c r="D3" s="831"/>
      <c r="E3" s="557"/>
      <c r="F3" s="557"/>
      <c r="G3" s="558"/>
    </row>
    <row r="4" spans="1:7" x14ac:dyDescent="0.2">
      <c r="A4" s="368"/>
      <c r="B4" s="365" t="s">
        <v>371</v>
      </c>
      <c r="C4" s="366" t="s">
        <v>372</v>
      </c>
      <c r="D4" s="365" t="s">
        <v>373</v>
      </c>
      <c r="E4" s="303">
        <v>218.60000000000002</v>
      </c>
      <c r="F4" s="303">
        <v>196.70000000000002</v>
      </c>
      <c r="G4" s="301">
        <v>177</v>
      </c>
    </row>
    <row r="5" spans="1:7" x14ac:dyDescent="0.2">
      <c r="A5" s="368"/>
      <c r="B5" s="365" t="s">
        <v>374</v>
      </c>
      <c r="C5" s="366" t="s">
        <v>375</v>
      </c>
      <c r="D5" s="365" t="s">
        <v>376</v>
      </c>
      <c r="E5" s="303">
        <v>230.9</v>
      </c>
      <c r="F5" s="303">
        <v>207.8</v>
      </c>
      <c r="G5" s="301">
        <v>187</v>
      </c>
    </row>
    <row r="6" spans="1:7" x14ac:dyDescent="0.2">
      <c r="A6" s="368"/>
      <c r="B6" s="365" t="s">
        <v>377</v>
      </c>
      <c r="C6" s="366" t="s">
        <v>378</v>
      </c>
      <c r="D6" s="365" t="s">
        <v>379</v>
      </c>
      <c r="E6" s="303">
        <v>255.60000000000002</v>
      </c>
      <c r="F6" s="303">
        <v>230</v>
      </c>
      <c r="G6" s="301">
        <v>207</v>
      </c>
    </row>
    <row r="7" spans="1:7" x14ac:dyDescent="0.2">
      <c r="A7" s="368"/>
      <c r="B7" s="559" t="s">
        <v>380</v>
      </c>
      <c r="C7" s="366" t="s">
        <v>381</v>
      </c>
      <c r="D7" s="365" t="s">
        <v>382</v>
      </c>
      <c r="E7" s="303">
        <v>243.20000000000002</v>
      </c>
      <c r="F7" s="303">
        <v>218.9</v>
      </c>
      <c r="G7" s="301">
        <v>197</v>
      </c>
    </row>
    <row r="8" spans="1:7" x14ac:dyDescent="0.2">
      <c r="A8" s="368"/>
      <c r="B8" s="559" t="s">
        <v>383</v>
      </c>
      <c r="C8" s="366" t="s">
        <v>384</v>
      </c>
      <c r="D8" s="365" t="s">
        <v>385</v>
      </c>
      <c r="E8" s="303">
        <v>267.90000000000003</v>
      </c>
      <c r="F8" s="303">
        <v>241.10000000000002</v>
      </c>
      <c r="G8" s="301">
        <v>217</v>
      </c>
    </row>
    <row r="9" spans="1:7" x14ac:dyDescent="0.2">
      <c r="A9" s="368"/>
      <c r="B9" s="559" t="s">
        <v>386</v>
      </c>
      <c r="C9" s="366" t="s">
        <v>387</v>
      </c>
      <c r="D9" s="365" t="s">
        <v>388</v>
      </c>
      <c r="E9" s="303">
        <v>286.40000000000003</v>
      </c>
      <c r="F9" s="303">
        <v>257.8</v>
      </c>
      <c r="G9" s="301">
        <v>232</v>
      </c>
    </row>
    <row r="10" spans="1:7" x14ac:dyDescent="0.2">
      <c r="A10" s="368"/>
      <c r="B10" s="559" t="s">
        <v>389</v>
      </c>
      <c r="C10" s="366" t="s">
        <v>390</v>
      </c>
      <c r="D10" s="365" t="s">
        <v>391</v>
      </c>
      <c r="E10" s="303">
        <v>255.60000000000002</v>
      </c>
      <c r="F10" s="303">
        <v>230</v>
      </c>
      <c r="G10" s="301">
        <v>207</v>
      </c>
    </row>
    <row r="11" spans="1:7" x14ac:dyDescent="0.2">
      <c r="A11" s="368"/>
      <c r="B11" s="559" t="s">
        <v>392</v>
      </c>
      <c r="C11" s="366"/>
      <c r="D11" s="365" t="s">
        <v>393</v>
      </c>
      <c r="E11" s="303">
        <v>267.90000000000003</v>
      </c>
      <c r="F11" s="303">
        <v>241.10000000000002</v>
      </c>
      <c r="G11" s="301">
        <v>217</v>
      </c>
    </row>
    <row r="12" spans="1:7" x14ac:dyDescent="0.2">
      <c r="A12" s="368"/>
      <c r="B12" s="559" t="s">
        <v>394</v>
      </c>
      <c r="C12" s="366" t="s">
        <v>395</v>
      </c>
      <c r="D12" s="365" t="s">
        <v>396</v>
      </c>
      <c r="E12" s="303">
        <v>274.10000000000002</v>
      </c>
      <c r="F12" s="303">
        <v>246.70000000000002</v>
      </c>
      <c r="G12" s="301">
        <v>222</v>
      </c>
    </row>
    <row r="13" spans="1:7" x14ac:dyDescent="0.2">
      <c r="A13" s="368"/>
      <c r="B13" s="559" t="s">
        <v>397</v>
      </c>
      <c r="C13" s="366"/>
      <c r="D13" s="365" t="s">
        <v>398</v>
      </c>
      <c r="E13" s="303">
        <v>286.40000000000003</v>
      </c>
      <c r="F13" s="303">
        <v>257.8</v>
      </c>
      <c r="G13" s="301">
        <v>232</v>
      </c>
    </row>
    <row r="14" spans="1:7" x14ac:dyDescent="0.2">
      <c r="A14" s="368"/>
      <c r="B14" s="560" t="s">
        <v>399</v>
      </c>
      <c r="C14" s="561"/>
      <c r="D14" s="804"/>
      <c r="E14" s="562"/>
      <c r="F14" s="562"/>
      <c r="G14" s="563"/>
    </row>
    <row r="15" spans="1:7" x14ac:dyDescent="0.2">
      <c r="A15" s="368"/>
      <c r="B15" s="559" t="s">
        <v>400</v>
      </c>
      <c r="C15" s="564" t="s">
        <v>401</v>
      </c>
      <c r="D15" s="559" t="s">
        <v>402</v>
      </c>
      <c r="E15" s="303">
        <v>282.7</v>
      </c>
      <c r="F15" s="303">
        <v>254.4</v>
      </c>
      <c r="G15" s="301">
        <v>229</v>
      </c>
    </row>
    <row r="16" spans="1:7" x14ac:dyDescent="0.2">
      <c r="A16" s="368"/>
      <c r="B16" s="559" t="s">
        <v>403</v>
      </c>
      <c r="C16" s="564" t="s">
        <v>404</v>
      </c>
      <c r="D16" s="559" t="s">
        <v>405</v>
      </c>
      <c r="E16" s="303">
        <v>304.90000000000003</v>
      </c>
      <c r="F16" s="303">
        <v>274.40000000000003</v>
      </c>
      <c r="G16" s="301">
        <v>247</v>
      </c>
    </row>
    <row r="17" spans="1:7" x14ac:dyDescent="0.2">
      <c r="A17" s="368"/>
      <c r="B17" s="559" t="s">
        <v>406</v>
      </c>
      <c r="C17" s="564" t="s">
        <v>407</v>
      </c>
      <c r="D17" s="559" t="s">
        <v>408</v>
      </c>
      <c r="E17" s="303">
        <v>317.3</v>
      </c>
      <c r="F17" s="303">
        <v>285.60000000000002</v>
      </c>
      <c r="G17" s="301">
        <v>257</v>
      </c>
    </row>
    <row r="18" spans="1:7" x14ac:dyDescent="0.2">
      <c r="A18" s="368"/>
      <c r="B18" s="559" t="s">
        <v>409</v>
      </c>
      <c r="C18" s="566" t="s">
        <v>410</v>
      </c>
      <c r="D18" s="559" t="s">
        <v>411</v>
      </c>
      <c r="E18" s="303">
        <v>317.3</v>
      </c>
      <c r="F18" s="303">
        <v>285.60000000000002</v>
      </c>
      <c r="G18" s="301">
        <v>257</v>
      </c>
    </row>
    <row r="19" spans="1:7" x14ac:dyDescent="0.2">
      <c r="A19" s="368"/>
      <c r="B19" s="567" t="s">
        <v>154</v>
      </c>
      <c r="C19" s="568"/>
      <c r="D19" s="568" t="s">
        <v>155</v>
      </c>
      <c r="E19" s="570"/>
      <c r="F19" s="562" t="s">
        <v>156</v>
      </c>
      <c r="G19" s="562"/>
    </row>
    <row r="20" spans="1:7" x14ac:dyDescent="0.2">
      <c r="A20" s="368"/>
      <c r="B20" s="365" t="s">
        <v>412</v>
      </c>
      <c r="C20" s="366"/>
      <c r="D20" s="365" t="s">
        <v>413</v>
      </c>
      <c r="E20" s="571"/>
      <c r="F20" s="572">
        <v>25</v>
      </c>
      <c r="G20" s="573"/>
    </row>
    <row r="21" spans="1:7" x14ac:dyDescent="0.2">
      <c r="A21" s="368"/>
      <c r="B21" s="365" t="s">
        <v>161</v>
      </c>
      <c r="C21" s="366"/>
      <c r="D21" s="365" t="s">
        <v>202</v>
      </c>
      <c r="E21" s="571"/>
      <c r="F21" s="572">
        <v>22</v>
      </c>
      <c r="G21" s="573"/>
    </row>
    <row r="22" spans="1:7" x14ac:dyDescent="0.2">
      <c r="A22" s="368"/>
      <c r="B22" s="365" t="s">
        <v>167</v>
      </c>
      <c r="C22" s="366"/>
      <c r="D22" s="365" t="s">
        <v>168</v>
      </c>
      <c r="E22" s="571"/>
      <c r="F22" s="572" t="s">
        <v>169</v>
      </c>
      <c r="G22" s="573"/>
    </row>
    <row r="23" spans="1:7" x14ac:dyDescent="0.2">
      <c r="A23" s="368"/>
      <c r="B23" s="365" t="s">
        <v>170</v>
      </c>
      <c r="C23" s="366"/>
      <c r="D23" s="365" t="s">
        <v>171</v>
      </c>
      <c r="E23" s="571"/>
      <c r="F23" s="572">
        <v>70</v>
      </c>
      <c r="G23" s="573"/>
    </row>
    <row r="24" spans="1:7" x14ac:dyDescent="0.2">
      <c r="A24" s="368"/>
      <c r="B24" s="365" t="s">
        <v>414</v>
      </c>
      <c r="C24" s="366"/>
      <c r="D24" s="365" t="s">
        <v>415</v>
      </c>
      <c r="E24" s="571"/>
      <c r="F24" s="572" t="s">
        <v>169</v>
      </c>
      <c r="G24" s="573"/>
    </row>
    <row r="25" spans="1:7" x14ac:dyDescent="0.2">
      <c r="A25" s="368"/>
      <c r="B25" s="365" t="s">
        <v>416</v>
      </c>
      <c r="C25" s="366"/>
      <c r="D25" s="365" t="s">
        <v>417</v>
      </c>
      <c r="E25" s="571"/>
      <c r="F25" s="572">
        <v>75</v>
      </c>
      <c r="G25" s="573"/>
    </row>
    <row r="26" spans="1:7" x14ac:dyDescent="0.2">
      <c r="A26" s="368"/>
      <c r="B26" s="365" t="s">
        <v>418</v>
      </c>
      <c r="C26" s="366"/>
      <c r="D26" s="365" t="s">
        <v>419</v>
      </c>
      <c r="E26" s="571"/>
      <c r="F26" s="572" t="s">
        <v>169</v>
      </c>
      <c r="G26" s="573"/>
    </row>
    <row r="27" spans="1:7" x14ac:dyDescent="0.2">
      <c r="A27" s="368"/>
      <c r="B27" s="574" t="s">
        <v>420</v>
      </c>
      <c r="C27" s="575"/>
      <c r="D27" s="832" t="s">
        <v>421</v>
      </c>
      <c r="E27" s="576"/>
      <c r="F27" s="572">
        <v>25</v>
      </c>
      <c r="G27" s="573"/>
    </row>
    <row r="28" spans="1:7" x14ac:dyDescent="0.2">
      <c r="A28" s="368"/>
      <c r="B28" s="365" t="s">
        <v>422</v>
      </c>
      <c r="C28" s="366"/>
      <c r="D28" s="365" t="s">
        <v>423</v>
      </c>
      <c r="E28" s="577"/>
      <c r="F28" s="572">
        <v>25</v>
      </c>
      <c r="G28" s="573"/>
    </row>
    <row r="29" spans="1:7" ht="16" customHeight="1" x14ac:dyDescent="0.2">
      <c r="A29" s="368"/>
      <c r="B29" s="599" t="s">
        <v>178</v>
      </c>
      <c r="C29" s="581" t="s">
        <v>138</v>
      </c>
      <c r="D29" s="582" t="s">
        <v>155</v>
      </c>
      <c r="E29" s="583">
        <v>0.15</v>
      </c>
      <c r="F29" s="583">
        <v>0.1</v>
      </c>
      <c r="G29" s="833">
        <v>0.05</v>
      </c>
    </row>
    <row r="30" spans="1:7" x14ac:dyDescent="0.2">
      <c r="A30" s="92"/>
      <c r="B30" s="365" t="s">
        <v>179</v>
      </c>
      <c r="C30" s="366">
        <v>600100189</v>
      </c>
      <c r="D30" s="315" t="s">
        <v>180</v>
      </c>
      <c r="E30" s="301">
        <v>22.200000000000003</v>
      </c>
      <c r="F30" s="301">
        <v>20</v>
      </c>
      <c r="G30" s="596">
        <v>18</v>
      </c>
    </row>
    <row r="31" spans="1:7" x14ac:dyDescent="0.2">
      <c r="A31" s="92"/>
      <c r="B31" s="365" t="s">
        <v>181</v>
      </c>
      <c r="C31" s="366"/>
      <c r="D31" s="315" t="s">
        <v>182</v>
      </c>
      <c r="E31" s="301">
        <v>55.6</v>
      </c>
      <c r="F31" s="301">
        <v>50</v>
      </c>
      <c r="G31" s="596">
        <v>45</v>
      </c>
    </row>
    <row r="32" spans="1:7" x14ac:dyDescent="0.2">
      <c r="A32" s="92"/>
      <c r="B32" s="365" t="s">
        <v>183</v>
      </c>
      <c r="C32" s="366">
        <v>600100176</v>
      </c>
      <c r="D32" s="315" t="s">
        <v>184</v>
      </c>
      <c r="E32" s="301">
        <v>22.200000000000003</v>
      </c>
      <c r="F32" s="301">
        <v>20</v>
      </c>
      <c r="G32" s="596">
        <v>18</v>
      </c>
    </row>
    <row r="33" spans="1:7" x14ac:dyDescent="0.2">
      <c r="A33" s="92"/>
      <c r="B33" s="365" t="s">
        <v>358</v>
      </c>
      <c r="C33" s="366" t="s">
        <v>135</v>
      </c>
      <c r="D33" s="315" t="s">
        <v>359</v>
      </c>
      <c r="E33" s="301">
        <v>29.700000000000003</v>
      </c>
      <c r="F33" s="301">
        <v>26.700000000000003</v>
      </c>
      <c r="G33" s="596">
        <v>24</v>
      </c>
    </row>
    <row r="34" spans="1:7" x14ac:dyDescent="0.2">
      <c r="A34" s="92"/>
      <c r="B34" s="365" t="s">
        <v>360</v>
      </c>
      <c r="C34" s="366">
        <v>600100179</v>
      </c>
      <c r="D34" s="315" t="s">
        <v>361</v>
      </c>
      <c r="E34" s="301">
        <v>29.700000000000003</v>
      </c>
      <c r="F34" s="301">
        <v>26.700000000000003</v>
      </c>
      <c r="G34" s="596">
        <v>24</v>
      </c>
    </row>
    <row r="35" spans="1:7" x14ac:dyDescent="0.2">
      <c r="A35" s="92"/>
      <c r="B35" s="365" t="s">
        <v>362</v>
      </c>
      <c r="C35" s="366" t="s">
        <v>135</v>
      </c>
      <c r="D35" s="315" t="s">
        <v>363</v>
      </c>
      <c r="E35" s="301">
        <v>49.300000000000004</v>
      </c>
      <c r="F35" s="301">
        <v>44.400000000000006</v>
      </c>
      <c r="G35" s="596">
        <v>40</v>
      </c>
    </row>
    <row r="36" spans="1:7" x14ac:dyDescent="0.2">
      <c r="A36" s="92"/>
      <c r="B36" s="365" t="s">
        <v>364</v>
      </c>
      <c r="C36" s="366">
        <v>600100187</v>
      </c>
      <c r="D36" s="315" t="s">
        <v>365</v>
      </c>
      <c r="E36" s="301">
        <v>49.300000000000004</v>
      </c>
      <c r="F36" s="301">
        <v>44.400000000000006</v>
      </c>
      <c r="G36" s="596">
        <v>40</v>
      </c>
    </row>
    <row r="37" spans="1:7" x14ac:dyDescent="0.2">
      <c r="A37" s="368"/>
      <c r="B37" s="365" t="s">
        <v>424</v>
      </c>
      <c r="C37" s="366">
        <v>476000021</v>
      </c>
      <c r="D37" s="802" t="s">
        <v>425</v>
      </c>
      <c r="E37" s="400">
        <v>37</v>
      </c>
      <c r="F37" s="400">
        <v>33.300000000000004</v>
      </c>
      <c r="G37" s="834">
        <v>30</v>
      </c>
    </row>
    <row r="38" spans="1:7" x14ac:dyDescent="0.2">
      <c r="A38" s="368"/>
      <c r="B38" s="365" t="s">
        <v>426</v>
      </c>
      <c r="C38" s="366" t="s">
        <v>427</v>
      </c>
      <c r="D38" s="802" t="s">
        <v>428</v>
      </c>
      <c r="E38" s="400">
        <v>234.60000000000002</v>
      </c>
      <c r="F38" s="400">
        <v>211.10000000000002</v>
      </c>
      <c r="G38" s="834">
        <f>[1]Accessories!G313</f>
        <v>190</v>
      </c>
    </row>
    <row r="39" spans="1:7" ht="16" customHeight="1" x14ac:dyDescent="0.2">
      <c r="A39" s="835"/>
      <c r="B39" s="365" t="str">
        <f>[1]Accessories!B295</f>
        <v>WG 9DX20LX19W WHT</v>
      </c>
      <c r="C39" s="366" t="str">
        <f>[1]Accessories!C295</f>
        <v>300400009-001</v>
      </c>
      <c r="D39" s="365" t="str">
        <f>[1]Accessories!D295</f>
        <v>wireguard, 9"D X 20"L X 19"W, white (RBOU wall, RBOC wall, BRV, WLXE wall, VST375)</v>
      </c>
      <c r="E39" s="400">
        <v>80.2</v>
      </c>
      <c r="F39" s="400">
        <v>72.2</v>
      </c>
      <c r="G39" s="834">
        <f>[1]Accessories!G295</f>
        <v>65</v>
      </c>
    </row>
    <row r="40" spans="1:7" ht="21" customHeight="1" x14ac:dyDescent="0.2">
      <c r="A40" s="836" t="s">
        <v>188</v>
      </c>
      <c r="B40" s="579"/>
      <c r="C40" s="579"/>
      <c r="D40" s="579"/>
      <c r="E40" s="579"/>
      <c r="F40" s="579"/>
      <c r="G40" s="837"/>
    </row>
    <row r="41" spans="1:7" ht="37.5" customHeight="1" x14ac:dyDescent="0.2">
      <c r="A41" s="580" t="s">
        <v>429</v>
      </c>
      <c r="B41" s="581" t="s">
        <v>137</v>
      </c>
      <c r="C41" s="581" t="s">
        <v>138</v>
      </c>
      <c r="D41" s="582" t="s">
        <v>430</v>
      </c>
      <c r="E41" s="583">
        <v>0.15</v>
      </c>
      <c r="F41" s="583">
        <v>0.1</v>
      </c>
      <c r="G41" s="833">
        <v>0.05</v>
      </c>
    </row>
    <row r="42" spans="1:7" x14ac:dyDescent="0.2">
      <c r="A42" s="368"/>
      <c r="B42" s="555" t="s">
        <v>370</v>
      </c>
      <c r="C42" s="556"/>
      <c r="D42" s="831"/>
      <c r="E42" s="557"/>
      <c r="F42" s="557"/>
      <c r="G42" s="838"/>
    </row>
    <row r="43" spans="1:7" x14ac:dyDescent="0.2">
      <c r="A43" s="368"/>
      <c r="B43" s="365" t="s">
        <v>431</v>
      </c>
      <c r="C43" s="366" t="s">
        <v>432</v>
      </c>
      <c r="D43" s="365" t="s">
        <v>433</v>
      </c>
      <c r="E43" s="303">
        <v>359.20000000000005</v>
      </c>
      <c r="F43" s="303">
        <v>323.3</v>
      </c>
      <c r="G43" s="589">
        <v>291</v>
      </c>
    </row>
    <row r="44" spans="1:7" x14ac:dyDescent="0.2">
      <c r="A44" s="368"/>
      <c r="B44" s="365" t="s">
        <v>434</v>
      </c>
      <c r="C44" s="366" t="s">
        <v>435</v>
      </c>
      <c r="D44" s="365" t="s">
        <v>436</v>
      </c>
      <c r="E44" s="303">
        <v>432.1</v>
      </c>
      <c r="F44" s="303">
        <v>388.90000000000003</v>
      </c>
      <c r="G44" s="589">
        <v>350</v>
      </c>
    </row>
    <row r="45" spans="1:7" x14ac:dyDescent="0.2">
      <c r="A45" s="368"/>
      <c r="B45" s="365" t="s">
        <v>437</v>
      </c>
      <c r="C45" s="366" t="s">
        <v>438</v>
      </c>
      <c r="D45" s="365" t="s">
        <v>439</v>
      </c>
      <c r="E45" s="303">
        <v>445.1</v>
      </c>
      <c r="F45" s="303">
        <v>400.6</v>
      </c>
      <c r="G45" s="589">
        <v>360.5</v>
      </c>
    </row>
    <row r="46" spans="1:7" x14ac:dyDescent="0.2">
      <c r="A46" s="368"/>
      <c r="B46" s="365" t="s">
        <v>440</v>
      </c>
      <c r="C46" s="366" t="s">
        <v>441</v>
      </c>
      <c r="D46" s="365" t="s">
        <v>442</v>
      </c>
      <c r="E46" s="303">
        <v>432.1</v>
      </c>
      <c r="F46" s="303">
        <v>388.90000000000003</v>
      </c>
      <c r="G46" s="589">
        <v>350</v>
      </c>
    </row>
    <row r="47" spans="1:7" x14ac:dyDescent="0.2">
      <c r="A47" s="368"/>
      <c r="B47" s="365" t="s">
        <v>443</v>
      </c>
      <c r="C47" s="366" t="s">
        <v>444</v>
      </c>
      <c r="D47" s="365" t="s">
        <v>445</v>
      </c>
      <c r="E47" s="303">
        <v>444.40000000000003</v>
      </c>
      <c r="F47" s="303">
        <v>400</v>
      </c>
      <c r="G47" s="589">
        <v>360</v>
      </c>
    </row>
    <row r="48" spans="1:7" x14ac:dyDescent="0.2">
      <c r="A48" s="368"/>
      <c r="B48" s="560" t="s">
        <v>399</v>
      </c>
      <c r="C48" s="561"/>
      <c r="D48" s="804"/>
      <c r="E48" s="562"/>
      <c r="F48" s="562"/>
      <c r="G48" s="595"/>
    </row>
    <row r="49" spans="1:7" x14ac:dyDescent="0.2">
      <c r="A49" s="368"/>
      <c r="B49" s="365" t="s">
        <v>446</v>
      </c>
      <c r="C49" s="366" t="s">
        <v>447</v>
      </c>
      <c r="D49" s="365" t="s">
        <v>448</v>
      </c>
      <c r="E49" s="303">
        <v>434.6</v>
      </c>
      <c r="F49" s="303">
        <v>391.1</v>
      </c>
      <c r="G49" s="589">
        <v>352</v>
      </c>
    </row>
    <row r="50" spans="1:7" x14ac:dyDescent="0.2">
      <c r="A50" s="368"/>
      <c r="B50" s="365" t="s">
        <v>449</v>
      </c>
      <c r="C50" s="366" t="s">
        <v>450</v>
      </c>
      <c r="D50" s="365" t="s">
        <v>451</v>
      </c>
      <c r="E50" s="303">
        <v>506.20000000000005</v>
      </c>
      <c r="F50" s="303">
        <v>455.6</v>
      </c>
      <c r="G50" s="589">
        <v>410</v>
      </c>
    </row>
    <row r="51" spans="1:7" x14ac:dyDescent="0.2">
      <c r="A51" s="368"/>
      <c r="B51" s="365" t="s">
        <v>452</v>
      </c>
      <c r="C51" s="366" t="s">
        <v>453</v>
      </c>
      <c r="D51" s="365" t="s">
        <v>454</v>
      </c>
      <c r="E51" s="303">
        <v>506.20000000000005</v>
      </c>
      <c r="F51" s="303">
        <v>455.6</v>
      </c>
      <c r="G51" s="589">
        <v>410</v>
      </c>
    </row>
    <row r="52" spans="1:7" x14ac:dyDescent="0.2">
      <c r="A52" s="368"/>
      <c r="B52" s="567" t="s">
        <v>154</v>
      </c>
      <c r="C52" s="568"/>
      <c r="D52" s="568" t="s">
        <v>155</v>
      </c>
      <c r="E52" s="570"/>
      <c r="F52" s="562" t="s">
        <v>156</v>
      </c>
      <c r="G52" s="595"/>
    </row>
    <row r="53" spans="1:7" ht="15.75" customHeight="1" x14ac:dyDescent="0.2">
      <c r="A53" s="368"/>
      <c r="B53" s="365" t="s">
        <v>412</v>
      </c>
      <c r="C53" s="366"/>
      <c r="D53" s="365" t="s">
        <v>413</v>
      </c>
      <c r="E53" s="571"/>
      <c r="F53" s="572">
        <v>25</v>
      </c>
      <c r="G53" s="596"/>
    </row>
    <row r="54" spans="1:7" ht="15.75" customHeight="1" x14ac:dyDescent="0.2">
      <c r="A54" s="368"/>
      <c r="B54" s="365" t="s">
        <v>161</v>
      </c>
      <c r="C54" s="366"/>
      <c r="D54" s="365" t="s">
        <v>202</v>
      </c>
      <c r="E54" s="571"/>
      <c r="F54" s="572">
        <v>22</v>
      </c>
      <c r="G54" s="596"/>
    </row>
    <row r="55" spans="1:7" ht="15.75" customHeight="1" x14ac:dyDescent="0.2">
      <c r="A55" s="368"/>
      <c r="B55" s="365" t="s">
        <v>170</v>
      </c>
      <c r="C55" s="366"/>
      <c r="D55" s="365" t="s">
        <v>455</v>
      </c>
      <c r="E55" s="571"/>
      <c r="F55" s="572">
        <v>70</v>
      </c>
      <c r="G55" s="596"/>
    </row>
    <row r="56" spans="1:7" ht="15.75" customHeight="1" x14ac:dyDescent="0.2">
      <c r="A56" s="368"/>
      <c r="B56" s="365" t="s">
        <v>422</v>
      </c>
      <c r="C56" s="366"/>
      <c r="D56" s="365" t="s">
        <v>423</v>
      </c>
      <c r="E56" s="571"/>
      <c r="F56" s="572">
        <v>25</v>
      </c>
      <c r="G56" s="596"/>
    </row>
    <row r="57" spans="1:7" x14ac:dyDescent="0.2">
      <c r="A57" s="368"/>
      <c r="B57" s="567" t="s">
        <v>178</v>
      </c>
      <c r="C57" s="568" t="s">
        <v>138</v>
      </c>
      <c r="D57" s="568" t="s">
        <v>155</v>
      </c>
      <c r="E57" s="583">
        <v>0.15</v>
      </c>
      <c r="F57" s="583">
        <v>0.1</v>
      </c>
      <c r="G57" s="833">
        <v>0.05</v>
      </c>
    </row>
    <row r="58" spans="1:7" x14ac:dyDescent="0.2">
      <c r="A58" s="368"/>
      <c r="B58" s="584" t="s">
        <v>426</v>
      </c>
      <c r="C58" s="585" t="s">
        <v>427</v>
      </c>
      <c r="D58" s="584" t="s">
        <v>428</v>
      </c>
      <c r="E58" s="588">
        <v>234.60000000000002</v>
      </c>
      <c r="F58" s="588">
        <v>211.10000000000002</v>
      </c>
      <c r="G58" s="839">
        <f>[1]Accessories!G313</f>
        <v>190</v>
      </c>
    </row>
    <row r="59" spans="1:7" ht="26" customHeight="1" x14ac:dyDescent="0.2">
      <c r="A59" s="840"/>
      <c r="B59" s="841" t="str">
        <f>B39</f>
        <v>WG 9DX20LX19W WHT</v>
      </c>
      <c r="C59" s="842" t="str">
        <f>C39</f>
        <v>300400009-001</v>
      </c>
      <c r="D59" s="841" t="str">
        <f>D39</f>
        <v>wireguard, 9"D X 20"L X 19"W, white (RBOU wall, RBOC wall, BRV, WLXE wall, VST375)</v>
      </c>
      <c r="E59" s="400">
        <v>80.2</v>
      </c>
      <c r="F59" s="400">
        <v>72.2</v>
      </c>
      <c r="G59" s="834">
        <f t="shared" ref="G59" si="0">G39</f>
        <v>65</v>
      </c>
    </row>
    <row r="60" spans="1:7" x14ac:dyDescent="0.2">
      <c r="A60" s="659"/>
      <c r="B60" s="843" t="s">
        <v>456</v>
      </c>
      <c r="C60" s="844"/>
      <c r="D60" s="843"/>
      <c r="E60" s="845"/>
      <c r="F60" s="845"/>
      <c r="G60" s="845"/>
    </row>
    <row r="61" spans="1:7" ht="21" customHeight="1" x14ac:dyDescent="0.2">
      <c r="A61" s="579" t="s">
        <v>188</v>
      </c>
      <c r="B61" s="579"/>
      <c r="C61" s="579"/>
      <c r="D61" s="579"/>
      <c r="E61" s="579"/>
      <c r="F61" s="579"/>
      <c r="G61" s="579"/>
    </row>
    <row r="62" spans="1:7" ht="21" customHeight="1" x14ac:dyDescent="0.2">
      <c r="A62" s="44"/>
      <c r="B62" s="44"/>
      <c r="C62" s="44"/>
      <c r="D62" s="44"/>
      <c r="E62" s="44"/>
      <c r="F62" s="44"/>
      <c r="G62" s="44"/>
    </row>
    <row r="63" spans="1:7" x14ac:dyDescent="0.2">
      <c r="A63" s="587" t="s">
        <v>276</v>
      </c>
      <c r="B63" s="44"/>
      <c r="C63" s="44"/>
      <c r="D63" s="44"/>
      <c r="E63" s="44"/>
      <c r="F63" s="44"/>
      <c r="G63" s="44"/>
    </row>
    <row r="64" spans="1:7" x14ac:dyDescent="0.2">
      <c r="A64" s="44"/>
      <c r="B64" s="44"/>
      <c r="C64" s="44"/>
      <c r="D64" s="44"/>
      <c r="E64" s="44"/>
      <c r="F64" s="44"/>
      <c r="G64" s="44"/>
    </row>
  </sheetData>
  <sortState xmlns:xlrd2="http://schemas.microsoft.com/office/spreadsheetml/2017/richdata2" ref="A20:G28">
    <sortCondition ref="B20:B28"/>
  </sortState>
  <hyperlinks>
    <hyperlink ref="A63" location="Index!A1" display="Return to Index" xr:uid="{10DD0943-8E7C-6C4F-B849-A4F49F68BF88}"/>
    <hyperlink ref="A61:G61" r:id="rId1" display="Link to Beghelli Web Page" xr:uid="{87C8727C-3087-8B41-9551-1754EA8CCDD6}"/>
    <hyperlink ref="A40:G40" r:id="rId2" display="Link to Beghelli Web Page" xr:uid="{3AAEA5D5-37FC-C84D-B848-53BD457308C2}"/>
    <hyperlink ref="G61" r:id="rId3" display="Link to Beghelli Web Page" xr:uid="{4328AE60-88F1-8A4E-85EE-A1C2D5B26B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37F6-9341-574E-A773-9020DD219515}">
  <sheetPr>
    <tabColor rgb="FF00B0F0"/>
  </sheetPr>
  <dimension ref="A1:G13"/>
  <sheetViews>
    <sheetView zoomScale="187" workbookViewId="0">
      <selection activeCell="B15" sqref="B15"/>
    </sheetView>
  </sheetViews>
  <sheetFormatPr baseColWidth="10" defaultColWidth="10.83203125" defaultRowHeight="16" x14ac:dyDescent="0.2"/>
  <cols>
    <col min="1" max="1" width="9.1640625" style="43" customWidth="1"/>
    <col min="2" max="2" width="18.1640625" style="43" customWidth="1"/>
    <col min="3" max="3" width="10.83203125" style="43"/>
    <col min="4" max="4" width="46.83203125" style="43" customWidth="1"/>
    <col min="5" max="16384" width="10.83203125" style="43"/>
  </cols>
  <sheetData>
    <row r="1" spans="1:7" ht="33" customHeight="1" x14ac:dyDescent="0.2">
      <c r="A1" s="423" t="s">
        <v>457</v>
      </c>
      <c r="B1" s="388" t="s">
        <v>137</v>
      </c>
      <c r="C1" s="388" t="s">
        <v>138</v>
      </c>
      <c r="D1" s="422" t="s">
        <v>334</v>
      </c>
      <c r="E1" s="383">
        <v>0.15</v>
      </c>
      <c r="F1" s="383">
        <v>0.1</v>
      </c>
      <c r="G1" s="383">
        <v>0.05</v>
      </c>
    </row>
    <row r="2" spans="1:7" x14ac:dyDescent="0.2">
      <c r="A2" s="88"/>
      <c r="B2" s="412" t="s">
        <v>458</v>
      </c>
      <c r="C2" s="215">
        <v>100100404</v>
      </c>
      <c r="D2" s="424" t="s">
        <v>459</v>
      </c>
      <c r="E2" s="344">
        <v>66.7</v>
      </c>
      <c r="F2" s="344">
        <v>60</v>
      </c>
      <c r="G2" s="30">
        <v>54</v>
      </c>
    </row>
    <row r="3" spans="1:7" x14ac:dyDescent="0.2">
      <c r="A3" s="88"/>
      <c r="B3" s="47" t="s">
        <v>460</v>
      </c>
      <c r="C3" s="48">
        <v>100100405</v>
      </c>
      <c r="D3" s="45" t="s">
        <v>461</v>
      </c>
      <c r="E3" s="70">
        <v>66.7</v>
      </c>
      <c r="F3" s="70">
        <v>60</v>
      </c>
      <c r="G3" s="25">
        <v>54</v>
      </c>
    </row>
    <row r="4" spans="1:7" x14ac:dyDescent="0.2">
      <c r="A4" s="88"/>
      <c r="B4" s="47" t="s">
        <v>462</v>
      </c>
      <c r="C4" s="48">
        <v>100100408</v>
      </c>
      <c r="D4" s="45" t="s">
        <v>463</v>
      </c>
      <c r="E4" s="70">
        <v>102.4</v>
      </c>
      <c r="F4" s="70">
        <v>92.2</v>
      </c>
      <c r="G4" s="25">
        <v>83</v>
      </c>
    </row>
    <row r="5" spans="1:7" x14ac:dyDescent="0.2">
      <c r="A5" s="88"/>
      <c r="B5" s="47" t="s">
        <v>464</v>
      </c>
      <c r="C5" s="48">
        <v>100100409</v>
      </c>
      <c r="D5" s="45" t="s">
        <v>465</v>
      </c>
      <c r="E5" s="70">
        <v>107.4</v>
      </c>
      <c r="F5" s="70">
        <v>96.7</v>
      </c>
      <c r="G5" s="25">
        <v>87</v>
      </c>
    </row>
    <row r="6" spans="1:7" x14ac:dyDescent="0.2">
      <c r="A6" s="88"/>
      <c r="B6" s="47" t="s">
        <v>466</v>
      </c>
      <c r="C6" s="48">
        <v>100100412</v>
      </c>
      <c r="D6" s="45" t="s">
        <v>467</v>
      </c>
      <c r="E6" s="70">
        <v>66.7</v>
      </c>
      <c r="F6" s="70">
        <v>60</v>
      </c>
      <c r="G6" s="25">
        <v>54</v>
      </c>
    </row>
    <row r="7" spans="1:7" x14ac:dyDescent="0.2">
      <c r="A7" s="88"/>
      <c r="B7" s="47" t="s">
        <v>468</v>
      </c>
      <c r="C7" s="48">
        <v>100100413</v>
      </c>
      <c r="D7" s="45" t="s">
        <v>469</v>
      </c>
      <c r="E7" s="70">
        <v>66.7</v>
      </c>
      <c r="F7" s="70">
        <v>60</v>
      </c>
      <c r="G7" s="25">
        <v>54</v>
      </c>
    </row>
    <row r="8" spans="1:7" x14ac:dyDescent="0.2">
      <c r="A8" s="88"/>
      <c r="B8" s="47" t="s">
        <v>470</v>
      </c>
      <c r="C8" s="48">
        <v>100100416</v>
      </c>
      <c r="D8" s="45" t="s">
        <v>471</v>
      </c>
      <c r="E8" s="70">
        <v>102.4</v>
      </c>
      <c r="F8" s="70">
        <v>92.2</v>
      </c>
      <c r="G8" s="25">
        <v>83</v>
      </c>
    </row>
    <row r="9" spans="1:7" x14ac:dyDescent="0.2">
      <c r="A9" s="88"/>
      <c r="B9" s="47" t="s">
        <v>472</v>
      </c>
      <c r="C9" s="48">
        <v>100100417</v>
      </c>
      <c r="D9" s="45" t="s">
        <v>473</v>
      </c>
      <c r="E9" s="70">
        <v>107.4</v>
      </c>
      <c r="F9" s="70">
        <v>96.7</v>
      </c>
      <c r="G9" s="25">
        <v>87</v>
      </c>
    </row>
    <row r="10" spans="1:7" x14ac:dyDescent="0.2">
      <c r="A10" s="44"/>
      <c r="B10" s="44"/>
      <c r="C10" s="44"/>
      <c r="D10" s="44"/>
      <c r="E10" s="44"/>
      <c r="F10" s="44"/>
      <c r="G10" s="44"/>
    </row>
    <row r="11" spans="1:7" x14ac:dyDescent="0.2">
      <c r="A11" s="67" t="s">
        <v>188</v>
      </c>
      <c r="B11" s="44"/>
      <c r="C11" s="44"/>
      <c r="D11" s="44"/>
      <c r="E11" s="44"/>
      <c r="F11" s="44"/>
      <c r="G11" s="44"/>
    </row>
    <row r="12" spans="1:7" x14ac:dyDescent="0.2">
      <c r="A12" s="67" t="s">
        <v>276</v>
      </c>
      <c r="B12" s="44"/>
      <c r="C12" s="44"/>
      <c r="D12" s="44"/>
      <c r="E12" s="44"/>
      <c r="F12" s="44"/>
      <c r="G12" s="44"/>
    </row>
    <row r="13" spans="1:7" ht="17" customHeight="1" x14ac:dyDescent="0.2">
      <c r="A13" s="44"/>
      <c r="B13" s="44"/>
      <c r="C13" s="44"/>
      <c r="D13" s="44"/>
      <c r="E13" s="44"/>
      <c r="F13" s="44"/>
      <c r="G13" s="44"/>
    </row>
  </sheetData>
  <hyperlinks>
    <hyperlink ref="A12" location="Index!A1" display="Return to Index" xr:uid="{86D0DE74-9715-AC46-893A-8BA9B30704BC}"/>
    <hyperlink ref="A11" r:id="rId1" xr:uid="{D0834CCF-B3E0-479B-8000-CA5F63BD50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C503-CE05-5B4F-BD65-A5C2D81872D5}">
  <dimension ref="A1:G13"/>
  <sheetViews>
    <sheetView zoomScale="189" workbookViewId="0">
      <selection activeCell="C9" sqref="C9"/>
    </sheetView>
  </sheetViews>
  <sheetFormatPr baseColWidth="10" defaultColWidth="10.83203125" defaultRowHeight="16" x14ac:dyDescent="0.2"/>
  <cols>
    <col min="1" max="1" width="15" style="43" customWidth="1"/>
    <col min="2" max="2" width="23.6640625" style="43" customWidth="1"/>
    <col min="3" max="3" width="10.83203125" style="43"/>
    <col min="4" max="4" width="32" style="43" customWidth="1"/>
    <col min="5" max="16384" width="10.83203125" style="43"/>
  </cols>
  <sheetData>
    <row r="1" spans="1:7" x14ac:dyDescent="0.2">
      <c r="A1" s="57" t="s">
        <v>474</v>
      </c>
      <c r="B1" s="58" t="s">
        <v>137</v>
      </c>
      <c r="C1" s="33" t="s">
        <v>138</v>
      </c>
      <c r="D1" s="82" t="s">
        <v>475</v>
      </c>
      <c r="E1" s="34">
        <v>0.15</v>
      </c>
      <c r="F1" s="34">
        <v>0.1</v>
      </c>
      <c r="G1" s="34">
        <v>0.05</v>
      </c>
    </row>
    <row r="2" spans="1:7" ht="16" customHeight="1" x14ac:dyDescent="0.2">
      <c r="A2" s="60"/>
      <c r="B2" s="1323" t="s">
        <v>476</v>
      </c>
      <c r="C2" s="1324"/>
      <c r="D2" s="1324"/>
      <c r="E2" s="1324"/>
      <c r="F2" s="1324"/>
      <c r="G2" s="1325"/>
    </row>
    <row r="3" spans="1:7" ht="16" customHeight="1" x14ac:dyDescent="0.2">
      <c r="A3" s="64"/>
      <c r="B3" s="47" t="s">
        <v>477</v>
      </c>
      <c r="C3" s="48">
        <v>117103832</v>
      </c>
      <c r="D3" s="45" t="s">
        <v>478</v>
      </c>
      <c r="E3" s="25">
        <v>244.4</v>
      </c>
      <c r="F3" s="25">
        <v>220</v>
      </c>
      <c r="G3" s="25">
        <v>198</v>
      </c>
    </row>
    <row r="4" spans="1:7" ht="16" customHeight="1" x14ac:dyDescent="0.2">
      <c r="A4" s="64"/>
      <c r="B4" s="47" t="s">
        <v>479</v>
      </c>
      <c r="C4" s="48">
        <v>117104043</v>
      </c>
      <c r="D4" s="45" t="s">
        <v>480</v>
      </c>
      <c r="E4" s="25">
        <v>244.4</v>
      </c>
      <c r="F4" s="25">
        <v>220</v>
      </c>
      <c r="G4" s="25">
        <v>198</v>
      </c>
    </row>
    <row r="5" spans="1:7" ht="16" customHeight="1" x14ac:dyDescent="0.2">
      <c r="A5" s="64"/>
      <c r="B5" s="65" t="s">
        <v>154</v>
      </c>
      <c r="C5" s="62"/>
      <c r="D5" s="145" t="s">
        <v>155</v>
      </c>
      <c r="E5" s="66"/>
      <c r="F5" s="36" t="s">
        <v>156</v>
      </c>
      <c r="G5" s="37"/>
    </row>
    <row r="6" spans="1:7" ht="16" customHeight="1" x14ac:dyDescent="0.2">
      <c r="A6" s="64"/>
      <c r="B6" s="47" t="s">
        <v>161</v>
      </c>
      <c r="C6" s="48"/>
      <c r="D6" s="45" t="s">
        <v>347</v>
      </c>
      <c r="E6" s="49"/>
      <c r="F6" s="572">
        <v>45</v>
      </c>
      <c r="G6" s="24"/>
    </row>
    <row r="7" spans="1:7" ht="16" customHeight="1" x14ac:dyDescent="0.2">
      <c r="A7" s="64"/>
      <c r="B7" s="47" t="s">
        <v>481</v>
      </c>
      <c r="C7" s="48"/>
      <c r="D7" s="45" t="s">
        <v>482</v>
      </c>
      <c r="E7" s="49"/>
      <c r="F7" s="50">
        <v>30</v>
      </c>
      <c r="G7" s="24"/>
    </row>
    <row r="8" spans="1:7" ht="16" customHeight="1" x14ac:dyDescent="0.2">
      <c r="A8" s="64"/>
      <c r="B8" s="47" t="s">
        <v>483</v>
      </c>
      <c r="C8" s="48"/>
      <c r="D8" s="45" t="s">
        <v>484</v>
      </c>
      <c r="E8" s="49"/>
      <c r="F8" s="50" t="s">
        <v>169</v>
      </c>
      <c r="G8" s="24"/>
    </row>
    <row r="9" spans="1:7" ht="16" customHeight="1" x14ac:dyDescent="0.2">
      <c r="A9" s="64"/>
      <c r="B9" s="47" t="s">
        <v>485</v>
      </c>
      <c r="C9" s="48">
        <v>376500000</v>
      </c>
      <c r="D9" s="45" t="s">
        <v>486</v>
      </c>
      <c r="E9" s="49"/>
      <c r="F9" s="50">
        <v>20</v>
      </c>
      <c r="G9" s="24"/>
    </row>
    <row r="10" spans="1:7" x14ac:dyDescent="0.2">
      <c r="A10" s="44"/>
      <c r="B10" s="44"/>
      <c r="C10" s="44"/>
      <c r="D10" s="44"/>
      <c r="E10" s="44"/>
      <c r="F10" s="44"/>
      <c r="G10" s="44"/>
    </row>
    <row r="11" spans="1:7" x14ac:dyDescent="0.2">
      <c r="A11" s="67" t="s">
        <v>188</v>
      </c>
      <c r="B11" s="44"/>
      <c r="C11" s="44"/>
      <c r="D11" s="44"/>
      <c r="E11" s="44"/>
      <c r="F11" s="44"/>
      <c r="G11" s="44"/>
    </row>
    <row r="12" spans="1:7" x14ac:dyDescent="0.2">
      <c r="A12" s="67" t="s">
        <v>276</v>
      </c>
      <c r="B12" s="44"/>
      <c r="C12" s="44"/>
      <c r="D12" s="44"/>
      <c r="E12" s="44"/>
      <c r="F12" s="44"/>
      <c r="G12" s="44"/>
    </row>
    <row r="13" spans="1:7" x14ac:dyDescent="0.2">
      <c r="A13" s="44"/>
      <c r="B13" s="44"/>
      <c r="C13" s="44"/>
      <c r="D13" s="44"/>
      <c r="E13" s="44"/>
      <c r="F13" s="44"/>
      <c r="G13" s="44"/>
    </row>
  </sheetData>
  <mergeCells count="1">
    <mergeCell ref="B2:G2"/>
  </mergeCells>
  <hyperlinks>
    <hyperlink ref="A12" location="Index!A1" display="Return to Index" xr:uid="{375F2150-F520-494B-BB24-04F214428974}"/>
    <hyperlink ref="A11" r:id="rId1" xr:uid="{5CE10E6E-8688-4DAA-9775-C65AEAE553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A570-B3B4-294C-A782-6C6DA08067C8}">
  <sheetPr>
    <tabColor rgb="FF00B0F0"/>
  </sheetPr>
  <dimension ref="A1:G152"/>
  <sheetViews>
    <sheetView topLeftCell="A54" zoomScale="216" workbookViewId="0">
      <selection activeCell="B65" sqref="B65"/>
    </sheetView>
  </sheetViews>
  <sheetFormatPr baseColWidth="10" defaultColWidth="10.83203125" defaultRowHeight="16" x14ac:dyDescent="0.2"/>
  <cols>
    <col min="1" max="1" width="10.83203125" style="43"/>
    <col min="2" max="2" width="20" style="43" customWidth="1"/>
    <col min="3" max="3" width="9.83203125" style="43" customWidth="1"/>
    <col min="4" max="4" width="49.6640625" style="43" customWidth="1"/>
    <col min="5" max="16384" width="10.83203125" style="43"/>
  </cols>
  <sheetData>
    <row r="1" spans="1:7" ht="20" customHeight="1" x14ac:dyDescent="0.2">
      <c r="A1" s="599" t="s">
        <v>487</v>
      </c>
      <c r="B1" s="581" t="s">
        <v>137</v>
      </c>
      <c r="C1" s="581" t="s">
        <v>138</v>
      </c>
      <c r="D1" s="581" t="s">
        <v>488</v>
      </c>
      <c r="E1" s="583">
        <v>0.15</v>
      </c>
      <c r="F1" s="583">
        <v>0.1</v>
      </c>
      <c r="G1" s="583">
        <v>0.05</v>
      </c>
    </row>
    <row r="2" spans="1:7" ht="18" customHeight="1" x14ac:dyDescent="0.2">
      <c r="A2" s="846" t="s">
        <v>135</v>
      </c>
      <c r="B2" s="592" t="s">
        <v>489</v>
      </c>
      <c r="C2" s="593"/>
      <c r="D2" s="592" t="s">
        <v>490</v>
      </c>
      <c r="E2" s="847">
        <v>138.20000000000002</v>
      </c>
      <c r="F2" s="847">
        <v>124.4</v>
      </c>
      <c r="G2" s="848">
        <v>112</v>
      </c>
    </row>
    <row r="3" spans="1:7" ht="18" customHeight="1" x14ac:dyDescent="0.2">
      <c r="A3" s="368"/>
      <c r="B3" s="592" t="s">
        <v>491</v>
      </c>
      <c r="C3" s="366"/>
      <c r="D3" s="365" t="s">
        <v>492</v>
      </c>
      <c r="E3" s="847">
        <v>149.30000000000001</v>
      </c>
      <c r="F3" s="847">
        <v>134.4</v>
      </c>
      <c r="G3" s="849">
        <v>121</v>
      </c>
    </row>
    <row r="4" spans="1:7" ht="18" customHeight="1" x14ac:dyDescent="0.2">
      <c r="A4" s="579"/>
      <c r="B4" s="592" t="s">
        <v>493</v>
      </c>
      <c r="C4" s="366"/>
      <c r="D4" s="365" t="s">
        <v>494</v>
      </c>
      <c r="E4" s="847">
        <v>148.1</v>
      </c>
      <c r="F4" s="847">
        <v>133.30000000000001</v>
      </c>
      <c r="G4" s="849">
        <v>120</v>
      </c>
    </row>
    <row r="5" spans="1:7" ht="18" customHeight="1" x14ac:dyDescent="0.2">
      <c r="A5" s="579"/>
      <c r="B5" s="592" t="s">
        <v>495</v>
      </c>
      <c r="C5" s="366"/>
      <c r="D5" s="365" t="s">
        <v>496</v>
      </c>
      <c r="E5" s="847">
        <v>159.20000000000002</v>
      </c>
      <c r="F5" s="847">
        <v>143.30000000000001</v>
      </c>
      <c r="G5" s="849">
        <v>129</v>
      </c>
    </row>
    <row r="6" spans="1:7" ht="18" customHeight="1" x14ac:dyDescent="0.2">
      <c r="A6" s="579"/>
      <c r="B6" s="567" t="s">
        <v>497</v>
      </c>
      <c r="C6" s="568"/>
      <c r="D6" s="569" t="s">
        <v>155</v>
      </c>
      <c r="E6" s="570"/>
      <c r="F6" s="562" t="s">
        <v>156</v>
      </c>
      <c r="G6" s="595"/>
    </row>
    <row r="7" spans="1:7" ht="18" customHeight="1" x14ac:dyDescent="0.2">
      <c r="A7" s="579"/>
      <c r="B7" s="365" t="s">
        <v>498</v>
      </c>
      <c r="C7" s="366"/>
      <c r="D7" s="365" t="s">
        <v>499</v>
      </c>
      <c r="E7" s="850"/>
      <c r="F7" s="572">
        <v>5</v>
      </c>
      <c r="G7" s="596"/>
    </row>
    <row r="8" spans="1:7" ht="18" customHeight="1" x14ac:dyDescent="0.2">
      <c r="A8" s="579"/>
      <c r="B8" s="365" t="s">
        <v>500</v>
      </c>
      <c r="C8" s="366"/>
      <c r="D8" s="365" t="s">
        <v>501</v>
      </c>
      <c r="E8" s="850"/>
      <c r="F8" s="572">
        <v>0</v>
      </c>
      <c r="G8" s="596"/>
    </row>
    <row r="9" spans="1:7" ht="18" customHeight="1" x14ac:dyDescent="0.2">
      <c r="A9" s="579"/>
      <c r="B9" s="567" t="s">
        <v>502</v>
      </c>
      <c r="C9" s="568"/>
      <c r="D9" s="569" t="s">
        <v>155</v>
      </c>
      <c r="E9" s="570"/>
      <c r="F9" s="562" t="s">
        <v>156</v>
      </c>
      <c r="G9" s="595"/>
    </row>
    <row r="10" spans="1:7" ht="18" customHeight="1" x14ac:dyDescent="0.2">
      <c r="A10" s="579"/>
      <c r="B10" s="365" t="s">
        <v>503</v>
      </c>
      <c r="C10" s="366"/>
      <c r="D10" s="365" t="s">
        <v>504</v>
      </c>
      <c r="E10" s="850"/>
      <c r="F10" s="572">
        <v>0</v>
      </c>
      <c r="G10" s="596"/>
    </row>
    <row r="11" spans="1:7" ht="18" customHeight="1" x14ac:dyDescent="0.2">
      <c r="A11" s="579"/>
      <c r="B11" s="365" t="s">
        <v>505</v>
      </c>
      <c r="C11" s="366"/>
      <c r="D11" s="365" t="s">
        <v>506</v>
      </c>
      <c r="E11" s="850"/>
      <c r="F11" s="572">
        <v>24</v>
      </c>
      <c r="G11" s="596"/>
    </row>
    <row r="12" spans="1:7" ht="18" customHeight="1" x14ac:dyDescent="0.2">
      <c r="A12" s="579"/>
      <c r="B12" s="365" t="s">
        <v>507</v>
      </c>
      <c r="C12" s="366"/>
      <c r="D12" s="365" t="s">
        <v>508</v>
      </c>
      <c r="E12" s="850"/>
      <c r="F12" s="572">
        <v>24</v>
      </c>
      <c r="G12" s="596"/>
    </row>
    <row r="13" spans="1:7" ht="18" customHeight="1" x14ac:dyDescent="0.2">
      <c r="A13" s="579"/>
      <c r="B13" s="567" t="s">
        <v>509</v>
      </c>
      <c r="C13" s="568"/>
      <c r="D13" s="569" t="s">
        <v>155</v>
      </c>
      <c r="E13" s="570"/>
      <c r="F13" s="562" t="s">
        <v>156</v>
      </c>
      <c r="G13" s="595"/>
    </row>
    <row r="14" spans="1:7" ht="18" customHeight="1" x14ac:dyDescent="0.2">
      <c r="A14" s="579"/>
      <c r="B14" s="365" t="s">
        <v>510</v>
      </c>
      <c r="C14" s="366" t="s">
        <v>135</v>
      </c>
      <c r="D14" s="365" t="s">
        <v>511</v>
      </c>
      <c r="E14" s="850"/>
      <c r="F14" s="572">
        <v>0</v>
      </c>
      <c r="G14" s="596"/>
    </row>
    <row r="15" spans="1:7" ht="18" customHeight="1" x14ac:dyDescent="0.2">
      <c r="A15" s="579"/>
      <c r="B15" s="365" t="s">
        <v>512</v>
      </c>
      <c r="C15" s="366" t="s">
        <v>135</v>
      </c>
      <c r="D15" s="365" t="s">
        <v>513</v>
      </c>
      <c r="E15" s="850"/>
      <c r="F15" s="572">
        <v>0</v>
      </c>
      <c r="G15" s="596"/>
    </row>
    <row r="16" spans="1:7" ht="18" customHeight="1" x14ac:dyDescent="0.2">
      <c r="A16" s="579"/>
      <c r="B16" s="365" t="s">
        <v>514</v>
      </c>
      <c r="C16" s="366" t="s">
        <v>135</v>
      </c>
      <c r="D16" s="365" t="s">
        <v>515</v>
      </c>
      <c r="E16" s="850"/>
      <c r="F16" s="572">
        <v>0</v>
      </c>
      <c r="G16" s="596"/>
    </row>
    <row r="17" spans="1:7" ht="18" customHeight="1" x14ac:dyDescent="0.2">
      <c r="A17" s="579"/>
      <c r="B17" s="365" t="s">
        <v>516</v>
      </c>
      <c r="C17" s="366" t="s">
        <v>135</v>
      </c>
      <c r="D17" s="365" t="s">
        <v>517</v>
      </c>
      <c r="E17" s="850"/>
      <c r="F17" s="572">
        <v>0</v>
      </c>
      <c r="G17" s="596"/>
    </row>
    <row r="18" spans="1:7" ht="18" customHeight="1" x14ac:dyDescent="0.2">
      <c r="A18" s="579"/>
      <c r="B18" s="365" t="s">
        <v>518</v>
      </c>
      <c r="C18" s="366" t="s">
        <v>135</v>
      </c>
      <c r="D18" s="365" t="s">
        <v>519</v>
      </c>
      <c r="E18" s="850"/>
      <c r="F18" s="572">
        <v>0</v>
      </c>
      <c r="G18" s="596"/>
    </row>
    <row r="19" spans="1:7" ht="18" customHeight="1" x14ac:dyDescent="0.2">
      <c r="A19" s="851" t="s">
        <v>188</v>
      </c>
      <c r="B19" s="15"/>
      <c r="C19" s="15"/>
      <c r="D19" s="15"/>
      <c r="E19" s="15"/>
      <c r="F19" s="15"/>
      <c r="G19" s="15"/>
    </row>
    <row r="20" spans="1:7" ht="17" x14ac:dyDescent="0.2">
      <c r="A20" s="852" t="s">
        <v>520</v>
      </c>
      <c r="B20" s="822" t="s">
        <v>137</v>
      </c>
      <c r="C20" s="822" t="s">
        <v>138</v>
      </c>
      <c r="D20" s="823" t="s">
        <v>521</v>
      </c>
      <c r="E20" s="824">
        <v>0.15</v>
      </c>
      <c r="F20" s="824">
        <v>0.1</v>
      </c>
      <c r="G20" s="824">
        <v>0.05</v>
      </c>
    </row>
    <row r="21" spans="1:7" ht="24" x14ac:dyDescent="0.2">
      <c r="A21" s="853"/>
      <c r="B21" s="854" t="s">
        <v>522</v>
      </c>
      <c r="C21" s="366">
        <v>101100604</v>
      </c>
      <c r="D21" s="855" t="s">
        <v>523</v>
      </c>
      <c r="E21" s="847">
        <v>108.7</v>
      </c>
      <c r="F21" s="847">
        <v>97.800000000000011</v>
      </c>
      <c r="G21" s="301">
        <v>88</v>
      </c>
    </row>
    <row r="22" spans="1:7" ht="24" x14ac:dyDescent="0.2">
      <c r="A22" s="856"/>
      <c r="B22" s="857" t="s">
        <v>524</v>
      </c>
      <c r="C22" s="858">
        <v>101100605</v>
      </c>
      <c r="D22" s="859" t="s">
        <v>525</v>
      </c>
      <c r="E22" s="847">
        <v>108.7</v>
      </c>
      <c r="F22" s="847">
        <v>97.800000000000011</v>
      </c>
      <c r="G22" s="860">
        <v>88</v>
      </c>
    </row>
    <row r="23" spans="1:7" ht="20" customHeight="1" x14ac:dyDescent="0.2">
      <c r="A23" s="579" t="s">
        <v>188</v>
      </c>
      <c r="B23" s="579"/>
      <c r="C23" s="579"/>
      <c r="D23" s="579"/>
      <c r="E23" s="579"/>
      <c r="F23" s="579"/>
      <c r="G23" s="579"/>
    </row>
    <row r="24" spans="1:7" ht="20" customHeight="1" x14ac:dyDescent="0.2">
      <c r="A24" s="599" t="s">
        <v>526</v>
      </c>
      <c r="B24" s="581" t="s">
        <v>137</v>
      </c>
      <c r="C24" s="581" t="s">
        <v>138</v>
      </c>
      <c r="D24" s="581" t="s">
        <v>488</v>
      </c>
      <c r="E24" s="583">
        <v>0.15</v>
      </c>
      <c r="F24" s="583">
        <v>0.1</v>
      </c>
      <c r="G24" s="583">
        <v>0.05</v>
      </c>
    </row>
    <row r="25" spans="1:7" ht="18" customHeight="1" x14ac:dyDescent="0.2">
      <c r="A25" s="846" t="s">
        <v>135</v>
      </c>
      <c r="B25" s="592" t="s">
        <v>527</v>
      </c>
      <c r="C25" s="593"/>
      <c r="D25" s="592" t="s">
        <v>528</v>
      </c>
      <c r="E25" s="847">
        <v>179</v>
      </c>
      <c r="F25" s="847">
        <v>161.10000000000002</v>
      </c>
      <c r="G25" s="884">
        <v>145</v>
      </c>
    </row>
    <row r="26" spans="1:7" ht="18" customHeight="1" x14ac:dyDescent="0.2">
      <c r="A26" s="368"/>
      <c r="B26" s="592" t="s">
        <v>529</v>
      </c>
      <c r="C26" s="366"/>
      <c r="D26" s="365" t="s">
        <v>530</v>
      </c>
      <c r="E26" s="847">
        <v>197.60000000000002</v>
      </c>
      <c r="F26" s="847">
        <v>177.8</v>
      </c>
      <c r="G26" s="882">
        <v>160</v>
      </c>
    </row>
    <row r="27" spans="1:7" ht="18" customHeight="1" x14ac:dyDescent="0.2">
      <c r="A27" s="579"/>
      <c r="B27" s="592" t="s">
        <v>531</v>
      </c>
      <c r="C27" s="366"/>
      <c r="D27" s="365" t="s">
        <v>532</v>
      </c>
      <c r="E27" s="847">
        <v>188.9</v>
      </c>
      <c r="F27" s="847">
        <v>170</v>
      </c>
      <c r="G27" s="882">
        <v>153</v>
      </c>
    </row>
    <row r="28" spans="1:7" ht="18" customHeight="1" x14ac:dyDescent="0.2">
      <c r="A28" s="579"/>
      <c r="B28" s="592" t="s">
        <v>533</v>
      </c>
      <c r="C28" s="366"/>
      <c r="D28" s="365" t="s">
        <v>534</v>
      </c>
      <c r="E28" s="847">
        <v>207.4</v>
      </c>
      <c r="F28" s="847">
        <v>186.70000000000002</v>
      </c>
      <c r="G28" s="882">
        <v>168</v>
      </c>
    </row>
    <row r="29" spans="1:7" ht="18" customHeight="1" x14ac:dyDescent="0.2">
      <c r="A29" s="579"/>
      <c r="B29" s="567" t="s">
        <v>535</v>
      </c>
      <c r="C29" s="568"/>
      <c r="D29" s="569" t="s">
        <v>155</v>
      </c>
      <c r="E29" s="570"/>
      <c r="F29" s="562" t="s">
        <v>156</v>
      </c>
      <c r="G29" s="595"/>
    </row>
    <row r="30" spans="1:7" ht="18" customHeight="1" x14ac:dyDescent="0.2">
      <c r="A30" s="579"/>
      <c r="B30" s="365" t="s">
        <v>536</v>
      </c>
      <c r="C30" s="366"/>
      <c r="D30" s="365" t="s">
        <v>537</v>
      </c>
      <c r="E30" s="850"/>
      <c r="F30" s="572">
        <v>0</v>
      </c>
      <c r="G30" s="596"/>
    </row>
    <row r="31" spans="1:7" ht="18" customHeight="1" x14ac:dyDescent="0.2">
      <c r="A31" s="579"/>
      <c r="B31" s="365" t="s">
        <v>500</v>
      </c>
      <c r="C31" s="366"/>
      <c r="D31" s="365" t="s">
        <v>501</v>
      </c>
      <c r="E31" s="850"/>
      <c r="F31" s="572">
        <v>0</v>
      </c>
      <c r="G31" s="596"/>
    </row>
    <row r="32" spans="1:7" ht="18" customHeight="1" x14ac:dyDescent="0.2">
      <c r="A32" s="579"/>
      <c r="B32" s="567" t="s">
        <v>502</v>
      </c>
      <c r="C32" s="568"/>
      <c r="D32" s="569" t="s">
        <v>155</v>
      </c>
      <c r="E32" s="570"/>
      <c r="F32" s="562" t="s">
        <v>156</v>
      </c>
      <c r="G32" s="595"/>
    </row>
    <row r="33" spans="1:7" ht="18" customHeight="1" x14ac:dyDescent="0.2">
      <c r="A33" s="579"/>
      <c r="B33" s="365" t="s">
        <v>538</v>
      </c>
      <c r="C33" s="366"/>
      <c r="D33" s="365" t="s">
        <v>539</v>
      </c>
      <c r="E33" s="850"/>
      <c r="F33" s="572">
        <v>0</v>
      </c>
      <c r="G33" s="596"/>
    </row>
    <row r="34" spans="1:7" ht="18" customHeight="1" x14ac:dyDescent="0.2">
      <c r="A34" s="579"/>
      <c r="B34" s="365" t="s">
        <v>540</v>
      </c>
      <c r="C34" s="366"/>
      <c r="D34" s="365" t="s">
        <v>505</v>
      </c>
      <c r="E34" s="850"/>
      <c r="F34" s="572">
        <v>25</v>
      </c>
      <c r="G34" s="596"/>
    </row>
    <row r="35" spans="1:7" ht="18" customHeight="1" x14ac:dyDescent="0.2">
      <c r="A35" s="579"/>
      <c r="B35" s="567" t="s">
        <v>509</v>
      </c>
      <c r="C35" s="568"/>
      <c r="D35" s="569" t="s">
        <v>155</v>
      </c>
      <c r="E35" s="570"/>
      <c r="F35" s="562" t="s">
        <v>156</v>
      </c>
      <c r="G35" s="595"/>
    </row>
    <row r="36" spans="1:7" ht="18" customHeight="1" x14ac:dyDescent="0.2">
      <c r="A36" s="579"/>
      <c r="B36" s="365" t="s">
        <v>503</v>
      </c>
      <c r="C36" s="366" t="s">
        <v>135</v>
      </c>
      <c r="D36" s="365" t="s">
        <v>517</v>
      </c>
      <c r="E36" s="850"/>
      <c r="F36" s="572">
        <v>0</v>
      </c>
      <c r="G36" s="596"/>
    </row>
    <row r="37" spans="1:7" ht="18" customHeight="1" x14ac:dyDescent="0.2">
      <c r="A37" s="579"/>
      <c r="B37" s="365" t="s">
        <v>541</v>
      </c>
      <c r="C37" s="366" t="s">
        <v>135</v>
      </c>
      <c r="D37" s="365" t="s">
        <v>511</v>
      </c>
      <c r="E37" s="850"/>
      <c r="F37" s="572">
        <v>0</v>
      </c>
      <c r="G37" s="596"/>
    </row>
    <row r="38" spans="1:7" ht="18" customHeight="1" x14ac:dyDescent="0.2">
      <c r="A38" s="579"/>
      <c r="B38" s="365" t="s">
        <v>518</v>
      </c>
      <c r="C38" s="366" t="s">
        <v>135</v>
      </c>
      <c r="D38" s="365" t="s">
        <v>519</v>
      </c>
      <c r="E38" s="850"/>
      <c r="F38" s="572">
        <v>0</v>
      </c>
      <c r="G38" s="596"/>
    </row>
    <row r="39" spans="1:7" ht="18" customHeight="1" x14ac:dyDescent="0.2">
      <c r="A39" s="579"/>
      <c r="B39" s="365" t="s">
        <v>512</v>
      </c>
      <c r="C39" s="366" t="s">
        <v>135</v>
      </c>
      <c r="D39" s="365" t="s">
        <v>513</v>
      </c>
      <c r="E39" s="850"/>
      <c r="F39" s="572">
        <v>0</v>
      </c>
      <c r="G39" s="596"/>
    </row>
    <row r="40" spans="1:7" ht="18" customHeight="1" x14ac:dyDescent="0.2">
      <c r="A40" s="579"/>
      <c r="B40" s="365" t="s">
        <v>542</v>
      </c>
      <c r="C40" s="366" t="s">
        <v>135</v>
      </c>
      <c r="D40" s="365" t="s">
        <v>515</v>
      </c>
      <c r="E40" s="850"/>
      <c r="F40" s="572">
        <v>0</v>
      </c>
      <c r="G40" s="596"/>
    </row>
    <row r="41" spans="1:7" ht="18" customHeight="1" x14ac:dyDescent="0.2">
      <c r="A41" s="579"/>
      <c r="B41" s="567" t="s">
        <v>154</v>
      </c>
      <c r="C41" s="568"/>
      <c r="D41" s="569" t="s">
        <v>155</v>
      </c>
      <c r="E41" s="570"/>
      <c r="F41" s="562" t="s">
        <v>156</v>
      </c>
      <c r="G41" s="595"/>
    </row>
    <row r="42" spans="1:7" ht="18" customHeight="1" x14ac:dyDescent="0.2">
      <c r="A42" s="579"/>
      <c r="B42" s="365" t="s">
        <v>543</v>
      </c>
      <c r="C42" s="366"/>
      <c r="D42" s="365" t="s">
        <v>544</v>
      </c>
      <c r="E42" s="850"/>
      <c r="F42" s="572">
        <v>42</v>
      </c>
      <c r="G42" s="573"/>
    </row>
    <row r="43" spans="1:7" ht="18" customHeight="1" x14ac:dyDescent="0.2">
      <c r="A43" s="851" t="s">
        <v>188</v>
      </c>
      <c r="B43" s="15"/>
      <c r="C43" s="15"/>
      <c r="D43" s="15"/>
      <c r="E43" s="15"/>
      <c r="F43" s="15"/>
      <c r="G43" s="15"/>
    </row>
    <row r="44" spans="1:7" ht="18" customHeight="1" x14ac:dyDescent="0.2">
      <c r="A44" s="599" t="s">
        <v>545</v>
      </c>
      <c r="B44" s="581" t="s">
        <v>137</v>
      </c>
      <c r="C44" s="581" t="s">
        <v>138</v>
      </c>
      <c r="D44" s="581" t="s">
        <v>488</v>
      </c>
      <c r="E44" s="583">
        <v>0.15</v>
      </c>
      <c r="F44" s="583">
        <v>0.1</v>
      </c>
      <c r="G44" s="583">
        <v>0.05</v>
      </c>
    </row>
    <row r="45" spans="1:7" ht="18" customHeight="1" x14ac:dyDescent="0.2">
      <c r="A45" s="846" t="s">
        <v>135</v>
      </c>
      <c r="B45" s="592" t="s">
        <v>546</v>
      </c>
      <c r="C45" s="593"/>
      <c r="D45" s="592" t="s">
        <v>547</v>
      </c>
      <c r="E45" s="847">
        <v>166.70000000000002</v>
      </c>
      <c r="F45" s="847">
        <v>150</v>
      </c>
      <c r="G45" s="848">
        <v>135</v>
      </c>
    </row>
    <row r="46" spans="1:7" ht="18" customHeight="1" x14ac:dyDescent="0.2">
      <c r="A46" s="368"/>
      <c r="B46" s="592" t="s">
        <v>548</v>
      </c>
      <c r="C46" s="366"/>
      <c r="D46" s="365" t="s">
        <v>549</v>
      </c>
      <c r="E46" s="847">
        <v>185.20000000000002</v>
      </c>
      <c r="F46" s="847">
        <v>166.70000000000002</v>
      </c>
      <c r="G46" s="849">
        <v>150</v>
      </c>
    </row>
    <row r="47" spans="1:7" ht="18" customHeight="1" x14ac:dyDescent="0.2">
      <c r="A47" s="579"/>
      <c r="B47" s="592" t="s">
        <v>550</v>
      </c>
      <c r="C47" s="366"/>
      <c r="D47" s="365" t="s">
        <v>551</v>
      </c>
      <c r="E47" s="847">
        <v>179</v>
      </c>
      <c r="F47" s="847">
        <v>161.10000000000002</v>
      </c>
      <c r="G47" s="849">
        <v>145</v>
      </c>
    </row>
    <row r="48" spans="1:7" ht="18" customHeight="1" x14ac:dyDescent="0.2">
      <c r="A48" s="579"/>
      <c r="B48" s="592" t="s">
        <v>552</v>
      </c>
      <c r="C48" s="366"/>
      <c r="D48" s="365" t="s">
        <v>553</v>
      </c>
      <c r="E48" s="847">
        <v>197.60000000000002</v>
      </c>
      <c r="F48" s="847">
        <v>177.8</v>
      </c>
      <c r="G48" s="849">
        <v>160</v>
      </c>
    </row>
    <row r="49" spans="1:7" ht="18" customHeight="1" x14ac:dyDescent="0.2">
      <c r="A49" s="579"/>
      <c r="B49" s="567" t="s">
        <v>535</v>
      </c>
      <c r="C49" s="568"/>
      <c r="D49" s="569" t="s">
        <v>155</v>
      </c>
      <c r="E49" s="570"/>
      <c r="F49" s="562" t="s">
        <v>156</v>
      </c>
      <c r="G49" s="562"/>
    </row>
    <row r="50" spans="1:7" ht="18" customHeight="1" x14ac:dyDescent="0.2">
      <c r="A50" s="579"/>
      <c r="B50" s="365" t="s">
        <v>536</v>
      </c>
      <c r="C50" s="366"/>
      <c r="D50" s="365" t="s">
        <v>537</v>
      </c>
      <c r="E50" s="850"/>
      <c r="F50" s="572">
        <v>0</v>
      </c>
      <c r="G50" s="596"/>
    </row>
    <row r="51" spans="1:7" ht="18" customHeight="1" x14ac:dyDescent="0.2">
      <c r="A51" s="579"/>
      <c r="B51" s="365" t="s">
        <v>500</v>
      </c>
      <c r="C51" s="366"/>
      <c r="D51" s="365" t="s">
        <v>501</v>
      </c>
      <c r="E51" s="850"/>
      <c r="F51" s="572">
        <v>0</v>
      </c>
      <c r="G51" s="596"/>
    </row>
    <row r="52" spans="1:7" ht="18" customHeight="1" x14ac:dyDescent="0.2">
      <c r="A52" s="579"/>
      <c r="B52" s="567" t="s">
        <v>502</v>
      </c>
      <c r="C52" s="568"/>
      <c r="D52" s="569" t="s">
        <v>155</v>
      </c>
      <c r="E52" s="570"/>
      <c r="F52" s="562" t="s">
        <v>156</v>
      </c>
      <c r="G52" s="595"/>
    </row>
    <row r="53" spans="1:7" ht="18" customHeight="1" x14ac:dyDescent="0.2">
      <c r="A53" s="579"/>
      <c r="B53" s="365" t="s">
        <v>538</v>
      </c>
      <c r="C53" s="366"/>
      <c r="D53" s="365" t="s">
        <v>539</v>
      </c>
      <c r="E53" s="850"/>
      <c r="F53" s="572">
        <v>0</v>
      </c>
      <c r="G53" s="596"/>
    </row>
    <row r="54" spans="1:7" ht="18" customHeight="1" x14ac:dyDescent="0.2">
      <c r="A54" s="579"/>
      <c r="B54" s="365" t="s">
        <v>540</v>
      </c>
      <c r="C54" s="366"/>
      <c r="D54" s="365" t="s">
        <v>505</v>
      </c>
      <c r="E54" s="850"/>
      <c r="F54" s="572">
        <v>25</v>
      </c>
      <c r="G54" s="596"/>
    </row>
    <row r="55" spans="1:7" ht="18" customHeight="1" x14ac:dyDescent="0.2">
      <c r="A55" s="579"/>
      <c r="B55" s="567" t="s">
        <v>509</v>
      </c>
      <c r="C55" s="568"/>
      <c r="D55" s="569" t="s">
        <v>155</v>
      </c>
      <c r="E55" s="570"/>
      <c r="F55" s="562" t="s">
        <v>156</v>
      </c>
      <c r="G55" s="595"/>
    </row>
    <row r="56" spans="1:7" ht="18" customHeight="1" x14ac:dyDescent="0.2">
      <c r="A56" s="579"/>
      <c r="B56" s="365" t="s">
        <v>503</v>
      </c>
      <c r="C56" s="366" t="s">
        <v>135</v>
      </c>
      <c r="D56" s="365" t="s">
        <v>517</v>
      </c>
      <c r="E56" s="850"/>
      <c r="F56" s="572">
        <v>0</v>
      </c>
      <c r="G56" s="596"/>
    </row>
    <row r="57" spans="1:7" ht="18" customHeight="1" x14ac:dyDescent="0.2">
      <c r="A57" s="579"/>
      <c r="B57" s="365" t="s">
        <v>541</v>
      </c>
      <c r="C57" s="366" t="s">
        <v>135</v>
      </c>
      <c r="D57" s="365" t="s">
        <v>511</v>
      </c>
      <c r="E57" s="850"/>
      <c r="F57" s="572">
        <v>0</v>
      </c>
      <c r="G57" s="596"/>
    </row>
    <row r="58" spans="1:7" ht="18" customHeight="1" x14ac:dyDescent="0.2">
      <c r="A58" s="579"/>
      <c r="B58" s="365" t="s">
        <v>518</v>
      </c>
      <c r="C58" s="366" t="s">
        <v>135</v>
      </c>
      <c r="D58" s="365" t="s">
        <v>519</v>
      </c>
      <c r="E58" s="850"/>
      <c r="F58" s="572">
        <v>0</v>
      </c>
      <c r="G58" s="596"/>
    </row>
    <row r="59" spans="1:7" ht="18" customHeight="1" x14ac:dyDescent="0.2">
      <c r="A59" s="579"/>
      <c r="B59" s="365" t="s">
        <v>512</v>
      </c>
      <c r="C59" s="366" t="s">
        <v>135</v>
      </c>
      <c r="D59" s="365" t="s">
        <v>513</v>
      </c>
      <c r="E59" s="850"/>
      <c r="F59" s="572">
        <v>0</v>
      </c>
      <c r="G59" s="596"/>
    </row>
    <row r="60" spans="1:7" ht="18" customHeight="1" x14ac:dyDescent="0.2">
      <c r="A60" s="579"/>
      <c r="B60" s="365" t="s">
        <v>542</v>
      </c>
      <c r="C60" s="366" t="s">
        <v>135</v>
      </c>
      <c r="D60" s="365" t="s">
        <v>515</v>
      </c>
      <c r="E60" s="850"/>
      <c r="F60" s="572">
        <v>0</v>
      </c>
      <c r="G60" s="596"/>
    </row>
    <row r="61" spans="1:7" ht="20" customHeight="1" x14ac:dyDescent="0.2">
      <c r="A61" s="851" t="s">
        <v>188</v>
      </c>
      <c r="B61" s="15"/>
      <c r="C61" s="15"/>
      <c r="D61" s="15"/>
      <c r="E61" s="15"/>
      <c r="F61" s="15"/>
      <c r="G61" s="15"/>
    </row>
    <row r="62" spans="1:7" ht="20" customHeight="1" x14ac:dyDescent="0.2">
      <c r="A62" s="579"/>
      <c r="B62" s="579"/>
      <c r="C62" s="579"/>
      <c r="D62" s="579"/>
      <c r="E62" s="579"/>
      <c r="F62" s="579"/>
      <c r="G62" s="579"/>
    </row>
    <row r="63" spans="1:7" x14ac:dyDescent="0.2">
      <c r="A63" s="587" t="s">
        <v>276</v>
      </c>
      <c r="B63" s="44"/>
      <c r="C63" s="44"/>
      <c r="D63" s="44"/>
      <c r="E63" s="44"/>
      <c r="F63" s="44"/>
      <c r="G63" s="44"/>
    </row>
    <row r="64" spans="1:7" x14ac:dyDescent="0.2">
      <c r="A64" s="587"/>
      <c r="B64" s="44"/>
      <c r="C64" s="44"/>
      <c r="D64" s="44"/>
      <c r="E64" s="44"/>
      <c r="F64" s="44"/>
      <c r="G64" s="44"/>
    </row>
    <row r="65" spans="1:7" ht="20" customHeight="1" x14ac:dyDescent="0.2">
      <c r="A65" s="579"/>
      <c r="B65" s="861"/>
      <c r="C65" s="579"/>
      <c r="D65" s="579"/>
      <c r="E65" s="579"/>
      <c r="F65" s="579"/>
      <c r="G65" s="579"/>
    </row>
    <row r="66" spans="1:7" ht="20" customHeight="1" x14ac:dyDescent="0.2">
      <c r="A66" s="579"/>
      <c r="B66" s="861"/>
      <c r="C66" s="579"/>
      <c r="D66" s="579"/>
      <c r="E66" s="579"/>
      <c r="F66" s="579"/>
      <c r="G66" s="579"/>
    </row>
    <row r="67" spans="1:7" ht="20" customHeight="1" x14ac:dyDescent="0.2">
      <c r="A67" s="579"/>
      <c r="B67" s="861"/>
      <c r="C67" s="579"/>
      <c r="D67" s="579"/>
      <c r="E67" s="579"/>
      <c r="F67" s="579"/>
      <c r="G67" s="579"/>
    </row>
    <row r="68" spans="1:7" ht="20" customHeight="1" x14ac:dyDescent="0.2">
      <c r="A68" s="579"/>
      <c r="B68" s="861"/>
      <c r="C68" s="579"/>
      <c r="D68" s="579"/>
      <c r="E68" s="579"/>
      <c r="F68" s="579"/>
      <c r="G68" s="579"/>
    </row>
    <row r="69" spans="1:7" ht="20" customHeight="1" x14ac:dyDescent="0.2">
      <c r="A69" s="579"/>
      <c r="B69" s="861"/>
      <c r="C69" s="579"/>
      <c r="D69" s="579"/>
      <c r="E69" s="579"/>
      <c r="F69" s="579"/>
      <c r="G69" s="579"/>
    </row>
    <row r="70" spans="1:7" ht="20" customHeight="1" x14ac:dyDescent="0.2">
      <c r="A70" s="579"/>
      <c r="B70" s="861"/>
      <c r="C70" s="579"/>
      <c r="D70" s="579"/>
      <c r="E70" s="579"/>
      <c r="F70" s="579"/>
      <c r="G70" s="579"/>
    </row>
    <row r="71" spans="1:7" ht="20" customHeight="1" x14ac:dyDescent="0.2">
      <c r="A71" s="579"/>
      <c r="B71" s="861"/>
      <c r="C71" s="579"/>
      <c r="D71" s="579"/>
      <c r="E71" s="579"/>
      <c r="F71" s="579"/>
      <c r="G71" s="579"/>
    </row>
    <row r="72" spans="1:7" ht="20" customHeight="1" x14ac:dyDescent="0.2">
      <c r="A72" s="579"/>
      <c r="B72" s="579"/>
      <c r="C72" s="579"/>
      <c r="D72" s="579"/>
      <c r="E72" s="579"/>
      <c r="F72" s="579"/>
      <c r="G72" s="579"/>
    </row>
    <row r="73" spans="1:7" ht="21" customHeight="1" x14ac:dyDescent="0.2">
      <c r="A73" s="190" t="s">
        <v>554</v>
      </c>
      <c r="B73" s="190"/>
      <c r="C73" s="190"/>
      <c r="D73" s="190"/>
      <c r="E73" s="190"/>
      <c r="F73" s="190"/>
      <c r="G73" s="190"/>
    </row>
    <row r="74" spans="1:7" ht="17" x14ac:dyDescent="0.2">
      <c r="A74" s="852" t="s">
        <v>555</v>
      </c>
      <c r="B74" s="862" t="s">
        <v>137</v>
      </c>
      <c r="C74" s="862" t="s">
        <v>138</v>
      </c>
      <c r="D74" s="863" t="s">
        <v>521</v>
      </c>
      <c r="E74" s="864">
        <v>0.15</v>
      </c>
      <c r="F74" s="864">
        <v>0.1</v>
      </c>
      <c r="G74" s="864">
        <v>0.05</v>
      </c>
    </row>
    <row r="75" spans="1:7" x14ac:dyDescent="0.2">
      <c r="A75" s="865"/>
      <c r="B75" s="866" t="s">
        <v>556</v>
      </c>
      <c r="C75" s="867"/>
      <c r="D75" s="867"/>
      <c r="E75" s="867"/>
      <c r="F75" s="867"/>
      <c r="G75" s="867"/>
    </row>
    <row r="76" spans="1:7" x14ac:dyDescent="0.2">
      <c r="A76" s="856"/>
      <c r="B76" s="868" t="s">
        <v>557</v>
      </c>
      <c r="C76" s="593" t="s">
        <v>558</v>
      </c>
      <c r="D76" s="869" t="s">
        <v>559</v>
      </c>
      <c r="E76" s="594">
        <v>172.5</v>
      </c>
      <c r="F76" s="594">
        <v>156.5</v>
      </c>
      <c r="G76" s="594">
        <v>144.5</v>
      </c>
    </row>
    <row r="77" spans="1:7" x14ac:dyDescent="0.2">
      <c r="A77" s="856"/>
      <c r="B77" s="854" t="s">
        <v>560</v>
      </c>
      <c r="C77" s="366" t="s">
        <v>558</v>
      </c>
      <c r="D77" s="606" t="s">
        <v>561</v>
      </c>
      <c r="E77" s="301">
        <v>172.5</v>
      </c>
      <c r="F77" s="301">
        <v>156.5</v>
      </c>
      <c r="G77" s="301">
        <v>144.5</v>
      </c>
    </row>
    <row r="78" spans="1:7" x14ac:dyDescent="0.2">
      <c r="A78" s="856"/>
      <c r="B78" s="854" t="s">
        <v>562</v>
      </c>
      <c r="C78" s="366" t="s">
        <v>558</v>
      </c>
      <c r="D78" s="606" t="s">
        <v>563</v>
      </c>
      <c r="E78" s="301">
        <v>200</v>
      </c>
      <c r="F78" s="301">
        <v>181.5</v>
      </c>
      <c r="G78" s="301">
        <v>167.5</v>
      </c>
    </row>
    <row r="79" spans="1:7" x14ac:dyDescent="0.2">
      <c r="A79" s="856"/>
      <c r="B79" s="854" t="s">
        <v>564</v>
      </c>
      <c r="C79" s="366" t="s">
        <v>558</v>
      </c>
      <c r="D79" s="606" t="s">
        <v>565</v>
      </c>
      <c r="E79" s="301">
        <v>200</v>
      </c>
      <c r="F79" s="301">
        <v>181.5</v>
      </c>
      <c r="G79" s="301">
        <v>167.5</v>
      </c>
    </row>
    <row r="80" spans="1:7" x14ac:dyDescent="0.2">
      <c r="A80" s="856"/>
      <c r="B80" s="854" t="s">
        <v>566</v>
      </c>
      <c r="C80" s="366" t="s">
        <v>558</v>
      </c>
      <c r="D80" s="606" t="s">
        <v>567</v>
      </c>
      <c r="E80" s="301">
        <v>192.5</v>
      </c>
      <c r="F80" s="301">
        <v>174.5</v>
      </c>
      <c r="G80" s="301">
        <v>161</v>
      </c>
    </row>
    <row r="81" spans="1:7" x14ac:dyDescent="0.2">
      <c r="A81" s="856"/>
      <c r="B81" s="854" t="s">
        <v>568</v>
      </c>
      <c r="C81" s="366" t="s">
        <v>558</v>
      </c>
      <c r="D81" s="606" t="s">
        <v>569</v>
      </c>
      <c r="E81" s="301">
        <v>192.5</v>
      </c>
      <c r="F81" s="301">
        <v>174.5</v>
      </c>
      <c r="G81" s="301">
        <v>161</v>
      </c>
    </row>
    <row r="82" spans="1:7" x14ac:dyDescent="0.2">
      <c r="A82" s="856"/>
      <c r="B82" s="854" t="s">
        <v>570</v>
      </c>
      <c r="C82" s="366" t="s">
        <v>558</v>
      </c>
      <c r="D82" s="606" t="s">
        <v>571</v>
      </c>
      <c r="E82" s="301">
        <v>217.5</v>
      </c>
      <c r="F82" s="301">
        <v>197.5</v>
      </c>
      <c r="G82" s="301">
        <v>182.5</v>
      </c>
    </row>
    <row r="83" spans="1:7" x14ac:dyDescent="0.2">
      <c r="A83" s="856"/>
      <c r="B83" s="854" t="s">
        <v>572</v>
      </c>
      <c r="C83" s="366" t="s">
        <v>558</v>
      </c>
      <c r="D83" s="606" t="s">
        <v>573</v>
      </c>
      <c r="E83" s="301">
        <v>217.5</v>
      </c>
      <c r="F83" s="301">
        <v>197.5</v>
      </c>
      <c r="G83" s="301">
        <v>182.5</v>
      </c>
    </row>
    <row r="84" spans="1:7" x14ac:dyDescent="0.2">
      <c r="A84" s="856"/>
      <c r="B84" s="854" t="s">
        <v>574</v>
      </c>
      <c r="C84" s="366" t="s">
        <v>558</v>
      </c>
      <c r="D84" s="606" t="s">
        <v>575</v>
      </c>
      <c r="E84" s="301">
        <v>191</v>
      </c>
      <c r="F84" s="301">
        <v>173.5</v>
      </c>
      <c r="G84" s="301">
        <v>160</v>
      </c>
    </row>
    <row r="85" spans="1:7" x14ac:dyDescent="0.2">
      <c r="A85" s="856"/>
      <c r="B85" s="854" t="s">
        <v>576</v>
      </c>
      <c r="C85" s="366" t="s">
        <v>558</v>
      </c>
      <c r="D85" s="606" t="s">
        <v>577</v>
      </c>
      <c r="E85" s="301">
        <v>191</v>
      </c>
      <c r="F85" s="301">
        <v>173.5</v>
      </c>
      <c r="G85" s="301">
        <v>160</v>
      </c>
    </row>
    <row r="86" spans="1:7" x14ac:dyDescent="0.2">
      <c r="A86" s="870"/>
      <c r="B86" s="854" t="s">
        <v>578</v>
      </c>
      <c r="C86" s="366" t="s">
        <v>558</v>
      </c>
      <c r="D86" s="606" t="s">
        <v>579</v>
      </c>
      <c r="E86" s="301">
        <v>220.5</v>
      </c>
      <c r="F86" s="301">
        <v>200.5</v>
      </c>
      <c r="G86" s="301">
        <v>185.5</v>
      </c>
    </row>
    <row r="87" spans="1:7" x14ac:dyDescent="0.2">
      <c r="A87" s="870"/>
      <c r="B87" s="854" t="s">
        <v>580</v>
      </c>
      <c r="C87" s="366" t="s">
        <v>558</v>
      </c>
      <c r="D87" s="606" t="s">
        <v>581</v>
      </c>
      <c r="E87" s="301">
        <v>220.5</v>
      </c>
      <c r="F87" s="301">
        <v>200.5</v>
      </c>
      <c r="G87" s="301">
        <v>185.5</v>
      </c>
    </row>
    <row r="88" spans="1:7" x14ac:dyDescent="0.2">
      <c r="A88" s="92"/>
      <c r="B88" s="854" t="s">
        <v>582</v>
      </c>
      <c r="C88" s="366" t="s">
        <v>558</v>
      </c>
      <c r="D88" s="606" t="s">
        <v>583</v>
      </c>
      <c r="E88" s="301">
        <v>207</v>
      </c>
      <c r="F88" s="301">
        <v>188.5</v>
      </c>
      <c r="G88" s="301">
        <v>174</v>
      </c>
    </row>
    <row r="89" spans="1:7" x14ac:dyDescent="0.2">
      <c r="A89" s="92"/>
      <c r="B89" s="854" t="s">
        <v>584</v>
      </c>
      <c r="C89" s="366" t="s">
        <v>558</v>
      </c>
      <c r="D89" s="606" t="s">
        <v>585</v>
      </c>
      <c r="E89" s="301">
        <v>207</v>
      </c>
      <c r="F89" s="301">
        <v>188.5</v>
      </c>
      <c r="G89" s="301">
        <v>174</v>
      </c>
    </row>
    <row r="90" spans="1:7" x14ac:dyDescent="0.2">
      <c r="A90" s="92"/>
      <c r="B90" s="854" t="s">
        <v>586</v>
      </c>
      <c r="C90" s="366" t="s">
        <v>558</v>
      </c>
      <c r="D90" s="606" t="s">
        <v>587</v>
      </c>
      <c r="E90" s="301">
        <v>236</v>
      </c>
      <c r="F90" s="301">
        <v>214</v>
      </c>
      <c r="G90" s="301">
        <v>198</v>
      </c>
    </row>
    <row r="91" spans="1:7" x14ac:dyDescent="0.2">
      <c r="A91" s="92"/>
      <c r="B91" s="871" t="s">
        <v>588</v>
      </c>
      <c r="C91" s="585" t="s">
        <v>558</v>
      </c>
      <c r="D91" s="872" t="s">
        <v>589</v>
      </c>
      <c r="E91" s="302">
        <v>236</v>
      </c>
      <c r="F91" s="302">
        <v>214</v>
      </c>
      <c r="G91" s="302">
        <v>198</v>
      </c>
    </row>
    <row r="92" spans="1:7" x14ac:dyDescent="0.2">
      <c r="A92" s="873"/>
      <c r="B92" s="866" t="s">
        <v>590</v>
      </c>
      <c r="C92" s="867"/>
      <c r="D92" s="867"/>
      <c r="E92" s="867"/>
      <c r="F92" s="867"/>
      <c r="G92" s="867"/>
    </row>
    <row r="93" spans="1:7" x14ac:dyDescent="0.2">
      <c r="A93" s="92"/>
      <c r="B93" s="868" t="s">
        <v>591</v>
      </c>
      <c r="C93" s="593" t="s">
        <v>558</v>
      </c>
      <c r="D93" s="869" t="s">
        <v>592</v>
      </c>
      <c r="E93" s="594">
        <v>225</v>
      </c>
      <c r="F93" s="594">
        <v>204.5</v>
      </c>
      <c r="G93" s="594">
        <v>189</v>
      </c>
    </row>
    <row r="94" spans="1:7" x14ac:dyDescent="0.2">
      <c r="A94" s="92"/>
      <c r="B94" s="854" t="s">
        <v>593</v>
      </c>
      <c r="C94" s="366" t="s">
        <v>558</v>
      </c>
      <c r="D94" s="606" t="s">
        <v>594</v>
      </c>
      <c r="E94" s="301">
        <v>225</v>
      </c>
      <c r="F94" s="301">
        <v>204.5</v>
      </c>
      <c r="G94" s="301">
        <v>189</v>
      </c>
    </row>
    <row r="95" spans="1:7" x14ac:dyDescent="0.2">
      <c r="A95" s="92"/>
      <c r="B95" s="854" t="s">
        <v>595</v>
      </c>
      <c r="C95" s="366" t="s">
        <v>558</v>
      </c>
      <c r="D95" s="606" t="s">
        <v>596</v>
      </c>
      <c r="E95" s="301">
        <v>252</v>
      </c>
      <c r="F95" s="301">
        <v>229</v>
      </c>
      <c r="G95" s="301">
        <v>212</v>
      </c>
    </row>
    <row r="96" spans="1:7" x14ac:dyDescent="0.2">
      <c r="A96" s="92"/>
      <c r="B96" s="854" t="s">
        <v>597</v>
      </c>
      <c r="C96" s="366" t="s">
        <v>558</v>
      </c>
      <c r="D96" s="606" t="s">
        <v>598</v>
      </c>
      <c r="E96" s="301">
        <v>252</v>
      </c>
      <c r="F96" s="301">
        <v>229</v>
      </c>
      <c r="G96" s="301">
        <v>212</v>
      </c>
    </row>
    <row r="97" spans="1:7" ht="24" x14ac:dyDescent="0.2">
      <c r="A97" s="92"/>
      <c r="B97" s="854" t="s">
        <v>599</v>
      </c>
      <c r="C97" s="366" t="s">
        <v>600</v>
      </c>
      <c r="D97" s="606" t="s">
        <v>601</v>
      </c>
      <c r="E97" s="301">
        <v>252</v>
      </c>
      <c r="F97" s="301">
        <v>229</v>
      </c>
      <c r="G97" s="301">
        <v>212</v>
      </c>
    </row>
    <row r="98" spans="1:7" ht="16" customHeight="1" x14ac:dyDescent="0.2">
      <c r="A98" s="92"/>
      <c r="B98" s="854" t="s">
        <v>602</v>
      </c>
      <c r="C98" s="366" t="s">
        <v>603</v>
      </c>
      <c r="D98" s="606" t="s">
        <v>604</v>
      </c>
      <c r="E98" s="301">
        <v>252</v>
      </c>
      <c r="F98" s="301">
        <v>229</v>
      </c>
      <c r="G98" s="301">
        <v>212</v>
      </c>
    </row>
    <row r="99" spans="1:7" ht="24" x14ac:dyDescent="0.2">
      <c r="A99" s="92"/>
      <c r="B99" s="854" t="s">
        <v>605</v>
      </c>
      <c r="C99" s="366" t="s">
        <v>606</v>
      </c>
      <c r="D99" s="606" t="s">
        <v>607</v>
      </c>
      <c r="E99" s="301">
        <v>252</v>
      </c>
      <c r="F99" s="301">
        <v>229</v>
      </c>
      <c r="G99" s="301">
        <v>212</v>
      </c>
    </row>
    <row r="100" spans="1:7" ht="24" x14ac:dyDescent="0.2">
      <c r="A100" s="92"/>
      <c r="B100" s="854" t="s">
        <v>608</v>
      </c>
      <c r="C100" s="366" t="s">
        <v>609</v>
      </c>
      <c r="D100" s="606" t="s">
        <v>610</v>
      </c>
      <c r="E100" s="301">
        <v>252</v>
      </c>
      <c r="F100" s="301">
        <v>229</v>
      </c>
      <c r="G100" s="301">
        <v>212</v>
      </c>
    </row>
    <row r="101" spans="1:7" x14ac:dyDescent="0.2">
      <c r="A101" s="92"/>
      <c r="B101" s="854" t="s">
        <v>611</v>
      </c>
      <c r="C101" s="366" t="s">
        <v>558</v>
      </c>
      <c r="D101" s="606" t="s">
        <v>612</v>
      </c>
      <c r="E101" s="301">
        <v>244.5</v>
      </c>
      <c r="F101" s="301">
        <v>222</v>
      </c>
      <c r="G101" s="301">
        <v>205.5</v>
      </c>
    </row>
    <row r="102" spans="1:7" x14ac:dyDescent="0.2">
      <c r="A102" s="92"/>
      <c r="B102" s="854" t="s">
        <v>613</v>
      </c>
      <c r="C102" s="366" t="s">
        <v>558</v>
      </c>
      <c r="D102" s="606" t="s">
        <v>614</v>
      </c>
      <c r="E102" s="301">
        <v>244.5</v>
      </c>
      <c r="F102" s="301">
        <v>222</v>
      </c>
      <c r="G102" s="301">
        <v>205.5</v>
      </c>
    </row>
    <row r="103" spans="1:7" x14ac:dyDescent="0.2">
      <c r="A103" s="92"/>
      <c r="B103" s="854" t="s">
        <v>615</v>
      </c>
      <c r="C103" s="366" t="s">
        <v>558</v>
      </c>
      <c r="D103" s="606" t="s">
        <v>616</v>
      </c>
      <c r="E103" s="301">
        <v>270</v>
      </c>
      <c r="F103" s="301">
        <v>245</v>
      </c>
      <c r="G103" s="301">
        <v>227</v>
      </c>
    </row>
    <row r="104" spans="1:7" x14ac:dyDescent="0.2">
      <c r="A104" s="92"/>
      <c r="B104" s="854" t="s">
        <v>617</v>
      </c>
      <c r="C104" s="366" t="s">
        <v>558</v>
      </c>
      <c r="D104" s="606" t="s">
        <v>618</v>
      </c>
      <c r="E104" s="301">
        <v>270</v>
      </c>
      <c r="F104" s="301">
        <v>245</v>
      </c>
      <c r="G104" s="301">
        <v>227</v>
      </c>
    </row>
    <row r="105" spans="1:7" x14ac:dyDescent="0.2">
      <c r="A105" s="92"/>
      <c r="B105" s="854" t="s">
        <v>619</v>
      </c>
      <c r="C105" s="366" t="s">
        <v>558</v>
      </c>
      <c r="D105" s="606" t="s">
        <v>620</v>
      </c>
      <c r="E105" s="301">
        <v>239.5</v>
      </c>
      <c r="F105" s="301">
        <v>217.5</v>
      </c>
      <c r="G105" s="301">
        <v>201.5</v>
      </c>
    </row>
    <row r="106" spans="1:7" x14ac:dyDescent="0.2">
      <c r="A106" s="92"/>
      <c r="B106" s="854" t="s">
        <v>621</v>
      </c>
      <c r="C106" s="366" t="s">
        <v>558</v>
      </c>
      <c r="D106" s="606" t="s">
        <v>622</v>
      </c>
      <c r="E106" s="301">
        <v>239.5</v>
      </c>
      <c r="F106" s="301">
        <v>217.5</v>
      </c>
      <c r="G106" s="301">
        <v>201.5</v>
      </c>
    </row>
    <row r="107" spans="1:7" x14ac:dyDescent="0.2">
      <c r="A107" s="92"/>
      <c r="B107" s="854" t="s">
        <v>623</v>
      </c>
      <c r="C107" s="366" t="s">
        <v>558</v>
      </c>
      <c r="D107" s="606" t="s">
        <v>624</v>
      </c>
      <c r="E107" s="301">
        <v>267.5</v>
      </c>
      <c r="F107" s="301">
        <v>243</v>
      </c>
      <c r="G107" s="301">
        <v>224.5</v>
      </c>
    </row>
    <row r="108" spans="1:7" x14ac:dyDescent="0.2">
      <c r="A108" s="92"/>
      <c r="B108" s="854" t="s">
        <v>625</v>
      </c>
      <c r="C108" s="366" t="s">
        <v>558</v>
      </c>
      <c r="D108" s="606" t="s">
        <v>626</v>
      </c>
      <c r="E108" s="301">
        <v>267.5</v>
      </c>
      <c r="F108" s="301">
        <v>243</v>
      </c>
      <c r="G108" s="301">
        <v>224.5</v>
      </c>
    </row>
    <row r="109" spans="1:7" x14ac:dyDescent="0.2">
      <c r="A109" s="92"/>
      <c r="B109" s="854" t="s">
        <v>627</v>
      </c>
      <c r="C109" s="366" t="s">
        <v>558</v>
      </c>
      <c r="D109" s="606" t="s">
        <v>628</v>
      </c>
      <c r="E109" s="301">
        <v>259.5</v>
      </c>
      <c r="F109" s="301">
        <v>236</v>
      </c>
      <c r="G109" s="301">
        <v>218</v>
      </c>
    </row>
    <row r="110" spans="1:7" x14ac:dyDescent="0.2">
      <c r="A110" s="92"/>
      <c r="B110" s="854" t="s">
        <v>629</v>
      </c>
      <c r="C110" s="366" t="s">
        <v>558</v>
      </c>
      <c r="D110" s="606" t="s">
        <v>630</v>
      </c>
      <c r="E110" s="301">
        <v>259.5</v>
      </c>
      <c r="F110" s="301">
        <v>236</v>
      </c>
      <c r="G110" s="301">
        <v>218</v>
      </c>
    </row>
    <row r="111" spans="1:7" x14ac:dyDescent="0.2">
      <c r="A111" s="92"/>
      <c r="B111" s="854" t="s">
        <v>631</v>
      </c>
      <c r="C111" s="366" t="s">
        <v>558</v>
      </c>
      <c r="D111" s="606" t="s">
        <v>632</v>
      </c>
      <c r="E111" s="301">
        <v>285</v>
      </c>
      <c r="F111" s="301">
        <v>259</v>
      </c>
      <c r="G111" s="301">
        <v>239.5</v>
      </c>
    </row>
    <row r="112" spans="1:7" x14ac:dyDescent="0.2">
      <c r="A112" s="92"/>
      <c r="B112" s="854" t="s">
        <v>633</v>
      </c>
      <c r="C112" s="366" t="s">
        <v>558</v>
      </c>
      <c r="D112" s="606" t="s">
        <v>634</v>
      </c>
      <c r="E112" s="301">
        <v>285</v>
      </c>
      <c r="F112" s="301">
        <v>259</v>
      </c>
      <c r="G112" s="301">
        <v>239.5</v>
      </c>
    </row>
    <row r="113" spans="1:7" ht="21" customHeight="1" x14ac:dyDescent="0.2">
      <c r="A113" s="874" t="s">
        <v>188</v>
      </c>
      <c r="B113" s="875"/>
      <c r="C113" s="875"/>
      <c r="D113" s="875"/>
      <c r="E113" s="875"/>
      <c r="F113" s="875"/>
      <c r="G113" s="435"/>
    </row>
    <row r="114" spans="1:7" ht="21" customHeight="1" x14ac:dyDescent="0.2">
      <c r="A114" s="190"/>
      <c r="B114" s="190"/>
      <c r="C114" s="190"/>
      <c r="D114" s="190"/>
      <c r="E114" s="190"/>
      <c r="F114" s="190"/>
      <c r="G114" s="190"/>
    </row>
    <row r="115" spans="1:7" ht="17" x14ac:dyDescent="0.2">
      <c r="A115" s="852" t="s">
        <v>635</v>
      </c>
      <c r="B115" s="852" t="s">
        <v>137</v>
      </c>
      <c r="C115" s="822" t="s">
        <v>138</v>
      </c>
      <c r="D115" s="876" t="s">
        <v>521</v>
      </c>
      <c r="E115" s="824">
        <v>0.15</v>
      </c>
      <c r="F115" s="824">
        <v>0.1</v>
      </c>
      <c r="G115" s="824">
        <v>0.05</v>
      </c>
    </row>
    <row r="116" spans="1:7" x14ac:dyDescent="0.2">
      <c r="A116" s="877"/>
      <c r="B116" s="805" t="s">
        <v>140</v>
      </c>
      <c r="C116" s="568"/>
      <c r="D116" s="878"/>
      <c r="E116" s="879"/>
      <c r="F116" s="879"/>
      <c r="G116" s="879"/>
    </row>
    <row r="117" spans="1:7" x14ac:dyDescent="0.2">
      <c r="A117" s="856"/>
      <c r="B117" s="854" t="s">
        <v>636</v>
      </c>
      <c r="C117" s="366">
        <v>100100726</v>
      </c>
      <c r="D117" s="606" t="s">
        <v>637</v>
      </c>
      <c r="E117" s="301">
        <v>142.5</v>
      </c>
      <c r="F117" s="301">
        <v>129</v>
      </c>
      <c r="G117" s="301">
        <v>119.5</v>
      </c>
    </row>
    <row r="118" spans="1:7" x14ac:dyDescent="0.2">
      <c r="A118" s="856"/>
      <c r="B118" s="854" t="s">
        <v>638</v>
      </c>
      <c r="C118" s="366">
        <v>100100728</v>
      </c>
      <c r="D118" s="606" t="s">
        <v>639</v>
      </c>
      <c r="E118" s="301">
        <v>166.5</v>
      </c>
      <c r="F118" s="301">
        <v>151</v>
      </c>
      <c r="G118" s="301">
        <v>139.5</v>
      </c>
    </row>
    <row r="119" spans="1:7" ht="24" x14ac:dyDescent="0.2">
      <c r="A119" s="856"/>
      <c r="B119" s="854" t="s">
        <v>640</v>
      </c>
      <c r="C119" s="366">
        <v>100100730</v>
      </c>
      <c r="D119" s="606" t="s">
        <v>641</v>
      </c>
      <c r="E119" s="301">
        <v>156</v>
      </c>
      <c r="F119" s="301">
        <v>141.5</v>
      </c>
      <c r="G119" s="301">
        <v>131</v>
      </c>
    </row>
    <row r="120" spans="1:7" ht="24" x14ac:dyDescent="0.2">
      <c r="A120" s="856"/>
      <c r="B120" s="854" t="s">
        <v>642</v>
      </c>
      <c r="C120" s="366">
        <v>100100732</v>
      </c>
      <c r="D120" s="606" t="s">
        <v>643</v>
      </c>
      <c r="E120" s="301">
        <v>179.5</v>
      </c>
      <c r="F120" s="301">
        <v>163</v>
      </c>
      <c r="G120" s="301">
        <v>151</v>
      </c>
    </row>
    <row r="121" spans="1:7" x14ac:dyDescent="0.2">
      <c r="A121" s="368"/>
      <c r="B121" s="805" t="s">
        <v>147</v>
      </c>
      <c r="C121" s="568"/>
      <c r="D121" s="878" t="s">
        <v>644</v>
      </c>
      <c r="E121" s="879"/>
      <c r="F121" s="879"/>
      <c r="G121" s="879"/>
    </row>
    <row r="122" spans="1:7" ht="24" x14ac:dyDescent="0.2">
      <c r="A122" s="856"/>
      <c r="B122" s="854" t="s">
        <v>645</v>
      </c>
      <c r="C122" s="366">
        <v>100100727</v>
      </c>
      <c r="D122" s="606" t="s">
        <v>646</v>
      </c>
      <c r="E122" s="301">
        <v>166.5</v>
      </c>
      <c r="F122" s="301">
        <v>151</v>
      </c>
      <c r="G122" s="301">
        <v>139.5</v>
      </c>
    </row>
    <row r="123" spans="1:7" ht="24" x14ac:dyDescent="0.2">
      <c r="A123" s="856"/>
      <c r="B123" s="854" t="s">
        <v>647</v>
      </c>
      <c r="C123" s="366">
        <v>100100729</v>
      </c>
      <c r="D123" s="606" t="s">
        <v>648</v>
      </c>
      <c r="E123" s="301">
        <v>177</v>
      </c>
      <c r="F123" s="301">
        <v>160.5</v>
      </c>
      <c r="G123" s="301">
        <v>148.5</v>
      </c>
    </row>
    <row r="124" spans="1:7" ht="24" customHeight="1" x14ac:dyDescent="0.2">
      <c r="A124" s="856"/>
      <c r="B124" s="854" t="s">
        <v>649</v>
      </c>
      <c r="C124" s="366">
        <v>100100731</v>
      </c>
      <c r="D124" s="606" t="s">
        <v>650</v>
      </c>
      <c r="E124" s="301">
        <v>179.5</v>
      </c>
      <c r="F124" s="301">
        <v>163</v>
      </c>
      <c r="G124" s="301">
        <v>151</v>
      </c>
    </row>
    <row r="125" spans="1:7" ht="24" customHeight="1" x14ac:dyDescent="0.2">
      <c r="A125" s="856"/>
      <c r="B125" s="857" t="s">
        <v>651</v>
      </c>
      <c r="C125" s="858">
        <v>100100733</v>
      </c>
      <c r="D125" s="880" t="s">
        <v>652</v>
      </c>
      <c r="E125" s="860">
        <v>191</v>
      </c>
      <c r="F125" s="860">
        <v>173.5</v>
      </c>
      <c r="G125" s="860">
        <v>160</v>
      </c>
    </row>
    <row r="126" spans="1:7" ht="21" customHeight="1" x14ac:dyDescent="0.2">
      <c r="A126" s="881" t="s">
        <v>188</v>
      </c>
      <c r="B126" s="881"/>
      <c r="C126" s="881"/>
      <c r="D126" s="881"/>
      <c r="E126" s="881"/>
      <c r="F126" s="881"/>
    </row>
    <row r="127" spans="1:7" x14ac:dyDescent="0.2">
      <c r="A127" s="44"/>
      <c r="B127" s="44"/>
      <c r="C127" s="44"/>
      <c r="D127" s="44"/>
      <c r="E127" s="44"/>
      <c r="F127" s="44"/>
      <c r="G127" s="44"/>
    </row>
    <row r="128" spans="1:7" x14ac:dyDescent="0.2">
      <c r="A128" s="587" t="s">
        <v>276</v>
      </c>
      <c r="B128" s="44"/>
      <c r="C128" s="44"/>
      <c r="D128" s="44"/>
      <c r="E128" s="44"/>
      <c r="F128" s="44"/>
      <c r="G128" s="44"/>
    </row>
    <row r="129" spans="1:7" x14ac:dyDescent="0.2">
      <c r="A129" s="44"/>
      <c r="B129" s="44"/>
      <c r="C129" s="44"/>
      <c r="D129" s="44"/>
      <c r="E129" s="44"/>
      <c r="F129" s="44"/>
      <c r="G129" s="44"/>
    </row>
    <row r="131" spans="1:7" ht="20" customHeight="1" x14ac:dyDescent="0.2">
      <c r="A131" s="599" t="s">
        <v>555</v>
      </c>
      <c r="B131" s="581" t="s">
        <v>137</v>
      </c>
      <c r="C131" s="581" t="s">
        <v>138</v>
      </c>
      <c r="D131" s="581" t="s">
        <v>488</v>
      </c>
      <c r="E131" s="583">
        <v>0.15</v>
      </c>
      <c r="F131" s="583">
        <v>0.1</v>
      </c>
      <c r="G131" s="583">
        <v>0.05</v>
      </c>
    </row>
    <row r="132" spans="1:7" ht="20" customHeight="1" x14ac:dyDescent="0.2">
      <c r="A132" s="846" t="s">
        <v>135</v>
      </c>
      <c r="B132" s="592" t="s">
        <v>653</v>
      </c>
      <c r="C132" s="593"/>
      <c r="D132" s="592" t="s">
        <v>654</v>
      </c>
      <c r="E132" s="847">
        <v>135.80000000000001</v>
      </c>
      <c r="F132" s="847">
        <v>122.2</v>
      </c>
      <c r="G132" s="848">
        <v>110</v>
      </c>
    </row>
    <row r="133" spans="1:7" ht="20" customHeight="1" x14ac:dyDescent="0.2">
      <c r="A133" s="368"/>
      <c r="B133" s="365" t="s">
        <v>655</v>
      </c>
      <c r="C133" s="366"/>
      <c r="D133" s="365" t="s">
        <v>656</v>
      </c>
      <c r="E133" s="847">
        <v>154.30000000000001</v>
      </c>
      <c r="F133" s="847">
        <v>138.9</v>
      </c>
      <c r="G133" s="849">
        <v>125</v>
      </c>
    </row>
    <row r="134" spans="1:7" ht="20" customHeight="1" x14ac:dyDescent="0.2">
      <c r="A134" s="579"/>
      <c r="B134" s="365" t="s">
        <v>657</v>
      </c>
      <c r="C134" s="366"/>
      <c r="D134" s="365" t="s">
        <v>658</v>
      </c>
      <c r="E134" s="847">
        <v>150.70000000000002</v>
      </c>
      <c r="F134" s="847">
        <v>135.6</v>
      </c>
      <c r="G134" s="849">
        <v>122</v>
      </c>
    </row>
    <row r="135" spans="1:7" ht="20" customHeight="1" x14ac:dyDescent="0.2">
      <c r="A135" s="579"/>
      <c r="B135" s="365" t="s">
        <v>659</v>
      </c>
      <c r="C135" s="366"/>
      <c r="D135" s="365" t="s">
        <v>660</v>
      </c>
      <c r="E135" s="847">
        <v>169.10000000000002</v>
      </c>
      <c r="F135" s="847">
        <v>152.20000000000002</v>
      </c>
      <c r="G135" s="849">
        <v>137</v>
      </c>
    </row>
    <row r="136" spans="1:7" ht="20" customHeight="1" x14ac:dyDescent="0.2">
      <c r="A136" s="579"/>
      <c r="B136" s="567" t="s">
        <v>661</v>
      </c>
      <c r="C136" s="568"/>
      <c r="D136" s="569" t="s">
        <v>155</v>
      </c>
      <c r="E136" s="570"/>
      <c r="F136" s="562" t="s">
        <v>156</v>
      </c>
      <c r="G136" s="562"/>
    </row>
    <row r="137" spans="1:7" ht="20" customHeight="1" x14ac:dyDescent="0.2">
      <c r="A137" s="579"/>
      <c r="B137" s="365" t="s">
        <v>662</v>
      </c>
      <c r="C137" s="366"/>
      <c r="D137" s="365" t="s">
        <v>663</v>
      </c>
      <c r="E137" s="850"/>
      <c r="F137" s="572">
        <v>0</v>
      </c>
      <c r="G137" s="572"/>
    </row>
    <row r="138" spans="1:7" ht="20" customHeight="1" x14ac:dyDescent="0.2">
      <c r="A138" s="579"/>
      <c r="B138" s="365" t="s">
        <v>664</v>
      </c>
      <c r="C138" s="366"/>
      <c r="D138" s="365" t="s">
        <v>665</v>
      </c>
      <c r="E138" s="850"/>
      <c r="F138" s="572">
        <v>0</v>
      </c>
      <c r="G138" s="572"/>
    </row>
    <row r="139" spans="1:7" ht="20" customHeight="1" x14ac:dyDescent="0.2">
      <c r="A139" s="579"/>
      <c r="B139" s="567" t="s">
        <v>535</v>
      </c>
      <c r="C139" s="568"/>
      <c r="D139" s="569" t="s">
        <v>155</v>
      </c>
      <c r="E139" s="570"/>
      <c r="F139" s="562" t="s">
        <v>156</v>
      </c>
      <c r="G139" s="562"/>
    </row>
    <row r="140" spans="1:7" ht="20" customHeight="1" x14ac:dyDescent="0.2">
      <c r="A140" s="579"/>
      <c r="B140" s="365" t="s">
        <v>163</v>
      </c>
      <c r="C140" s="366"/>
      <c r="D140" s="365" t="s">
        <v>666</v>
      </c>
      <c r="E140" s="850"/>
      <c r="F140" s="572">
        <v>0</v>
      </c>
      <c r="G140" s="572"/>
    </row>
    <row r="141" spans="1:7" ht="20" customHeight="1" x14ac:dyDescent="0.2">
      <c r="A141" s="579"/>
      <c r="B141" s="365" t="s">
        <v>500</v>
      </c>
      <c r="C141" s="366"/>
      <c r="D141" s="365" t="s">
        <v>501</v>
      </c>
      <c r="E141" s="850"/>
      <c r="F141" s="572">
        <v>17</v>
      </c>
      <c r="G141" s="572"/>
    </row>
    <row r="142" spans="1:7" ht="20" customHeight="1" x14ac:dyDescent="0.2">
      <c r="A142" s="579"/>
      <c r="B142" s="567" t="s">
        <v>502</v>
      </c>
      <c r="C142" s="568"/>
      <c r="D142" s="569" t="s">
        <v>155</v>
      </c>
      <c r="E142" s="570"/>
      <c r="F142" s="562" t="s">
        <v>156</v>
      </c>
      <c r="G142" s="562"/>
    </row>
    <row r="143" spans="1:7" ht="20" customHeight="1" x14ac:dyDescent="0.2">
      <c r="A143" s="579"/>
      <c r="B143" s="365" t="s">
        <v>503</v>
      </c>
      <c r="C143" s="366"/>
      <c r="D143" s="365" t="s">
        <v>539</v>
      </c>
      <c r="E143" s="850"/>
      <c r="F143" s="572">
        <v>0</v>
      </c>
      <c r="G143" s="572"/>
    </row>
    <row r="144" spans="1:7" ht="20" customHeight="1" x14ac:dyDescent="0.2">
      <c r="A144" s="579"/>
      <c r="B144" s="365" t="s">
        <v>507</v>
      </c>
      <c r="C144" s="366"/>
      <c r="D144" s="365" t="s">
        <v>667</v>
      </c>
      <c r="E144" s="850"/>
      <c r="F144" s="572">
        <v>57</v>
      </c>
      <c r="G144" s="572"/>
    </row>
    <row r="145" spans="1:7" ht="20" customHeight="1" x14ac:dyDescent="0.2">
      <c r="A145" s="579"/>
      <c r="B145" s="567" t="s">
        <v>509</v>
      </c>
      <c r="C145" s="568"/>
      <c r="D145" s="569" t="s">
        <v>155</v>
      </c>
      <c r="E145" s="570"/>
      <c r="F145" s="562" t="s">
        <v>156</v>
      </c>
      <c r="G145" s="562"/>
    </row>
    <row r="146" spans="1:7" ht="20" customHeight="1" x14ac:dyDescent="0.2">
      <c r="A146" s="579"/>
      <c r="B146" s="365" t="s">
        <v>516</v>
      </c>
      <c r="C146" s="366" t="s">
        <v>135</v>
      </c>
      <c r="D146" s="365" t="s">
        <v>668</v>
      </c>
      <c r="E146" s="850"/>
      <c r="F146" s="572">
        <v>0</v>
      </c>
      <c r="G146" s="572"/>
    </row>
    <row r="147" spans="1:7" ht="20" customHeight="1" x14ac:dyDescent="0.2">
      <c r="A147" s="579"/>
      <c r="B147" s="365" t="s">
        <v>510</v>
      </c>
      <c r="C147" s="366" t="s">
        <v>135</v>
      </c>
      <c r="D147" s="365" t="s">
        <v>511</v>
      </c>
      <c r="E147" s="850"/>
      <c r="F147" s="572">
        <v>0</v>
      </c>
      <c r="G147" s="572"/>
    </row>
    <row r="148" spans="1:7" ht="20" customHeight="1" x14ac:dyDescent="0.2">
      <c r="A148" s="579"/>
      <c r="B148" s="365" t="s">
        <v>518</v>
      </c>
      <c r="C148" s="366" t="s">
        <v>135</v>
      </c>
      <c r="D148" s="365" t="s">
        <v>519</v>
      </c>
      <c r="E148" s="850"/>
      <c r="F148" s="572">
        <v>0</v>
      </c>
      <c r="G148" s="572"/>
    </row>
    <row r="149" spans="1:7" ht="20" customHeight="1" x14ac:dyDescent="0.2">
      <c r="A149" s="579"/>
      <c r="B149" s="365" t="s">
        <v>512</v>
      </c>
      <c r="C149" s="366" t="s">
        <v>135</v>
      </c>
      <c r="D149" s="365" t="s">
        <v>513</v>
      </c>
      <c r="E149" s="850"/>
      <c r="F149" s="572">
        <v>0</v>
      </c>
      <c r="G149" s="572"/>
    </row>
    <row r="150" spans="1:7" ht="20" customHeight="1" x14ac:dyDescent="0.2">
      <c r="A150" s="579"/>
      <c r="B150" s="365" t="s">
        <v>669</v>
      </c>
      <c r="C150" s="366" t="s">
        <v>135</v>
      </c>
      <c r="D150" s="365" t="s">
        <v>515</v>
      </c>
      <c r="E150" s="850"/>
      <c r="F150" s="572">
        <v>10</v>
      </c>
      <c r="G150" s="572"/>
    </row>
    <row r="151" spans="1:7" ht="20" customHeight="1" x14ac:dyDescent="0.2">
      <c r="A151" s="579"/>
      <c r="B151" s="567" t="s">
        <v>154</v>
      </c>
      <c r="C151" s="568"/>
      <c r="D151" s="569" t="s">
        <v>155</v>
      </c>
      <c r="E151" s="570"/>
      <c r="F151" s="562" t="s">
        <v>156</v>
      </c>
      <c r="G151" s="562"/>
    </row>
    <row r="152" spans="1:7" ht="20" customHeight="1" x14ac:dyDescent="0.2">
      <c r="A152" s="579"/>
      <c r="B152" s="365" t="s">
        <v>157</v>
      </c>
      <c r="C152" s="366"/>
      <c r="D152" s="365" t="s">
        <v>158</v>
      </c>
      <c r="E152" s="850"/>
      <c r="F152" s="572">
        <v>25</v>
      </c>
      <c r="G152" s="573"/>
    </row>
  </sheetData>
  <hyperlinks>
    <hyperlink ref="A128" location="Index!A1" display="Return to Index" xr:uid="{55BA9789-560E-4942-A1BC-9F5C7893F5DC}"/>
    <hyperlink ref="A23:G23" r:id="rId1" display="Link to Beghelli Web Page" xr:uid="{7F9F63FA-1CB2-A848-A6CC-A31D7D209E59}"/>
    <hyperlink ref="A113:G113" r:id="rId2" display="Link to Beghelli Web Page" xr:uid="{251880B6-682B-9C49-8DFE-FA3BD8AD7E0B}"/>
    <hyperlink ref="A126:G126" r:id="rId3" display="Link to Beghelli Web Page" xr:uid="{0975DDD0-4B13-9547-A4D9-BB217A5AF777}"/>
    <hyperlink ref="A43" r:id="rId4" xr:uid="{4B67F3F8-5457-2C42-892B-69CDA88F2F50}"/>
    <hyperlink ref="A63" location="Index!A1" display="Return to Index" xr:uid="{362B98CA-C131-F64D-8782-99EB2E71B255}"/>
    <hyperlink ref="A61" r:id="rId5" xr:uid="{77291EE9-F54A-1240-9C5D-2A51630B6F97}"/>
    <hyperlink ref="A19" r:id="rId6" xr:uid="{3AC926BD-BF53-8148-B83F-B4EB83404F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3362C-3AC9-46AC-9844-25429E9008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CCF64AF-54EC-425D-A7D3-86897AB94F39}">
  <ds:schemaRefs>
    <ds:schemaRef ds:uri="http://schemas.microsoft.com/sharepoint/v3/contenttype/forms"/>
  </ds:schemaRefs>
</ds:datastoreItem>
</file>

<file path=customXml/itemProps3.xml><?xml version="1.0" encoding="utf-8"?>
<ds:datastoreItem xmlns:ds="http://schemas.openxmlformats.org/officeDocument/2006/customXml" ds:itemID="{9F83703F-167A-4030-8B9F-585766A1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48</vt:i4>
      </vt:variant>
    </vt:vector>
  </HeadingPairs>
  <TitlesOfParts>
    <vt:vector size="48" baseType="lpstr">
      <vt:lpstr>Index</vt:lpstr>
      <vt:lpstr>ATX</vt:lpstr>
      <vt:lpstr>BBX</vt:lpstr>
      <vt:lpstr>BOL</vt:lpstr>
      <vt:lpstr>BRU</vt:lpstr>
      <vt:lpstr>BRV</vt:lpstr>
      <vt:lpstr>BRZ</vt:lpstr>
      <vt:lpstr>BX910 SE</vt:lpstr>
      <vt:lpstr>Chicago</vt:lpstr>
      <vt:lpstr>CRV</vt:lpstr>
      <vt:lpstr>CYC</vt:lpstr>
      <vt:lpstr>DLX</vt:lpstr>
      <vt:lpstr>EDT</vt:lpstr>
      <vt:lpstr>EL</vt:lpstr>
      <vt:lpstr>EP- New!</vt:lpstr>
      <vt:lpstr>ESL Modular</vt:lpstr>
      <vt:lpstr>ESM Modular</vt:lpstr>
      <vt:lpstr>EST Modular</vt:lpstr>
      <vt:lpstr>EVR</vt:lpstr>
      <vt:lpstr>FM</vt:lpstr>
      <vt:lpstr>Forma</vt:lpstr>
      <vt:lpstr>FTZ</vt:lpstr>
      <vt:lpstr>HDZ</vt:lpstr>
      <vt:lpstr>HWE Modular</vt:lpstr>
      <vt:lpstr>HZCAS</vt:lpstr>
      <vt:lpstr>Inverters</vt:lpstr>
      <vt:lpstr>LC1</vt:lpstr>
      <vt:lpstr>MEZ</vt:lpstr>
      <vt:lpstr>MUR</vt:lpstr>
      <vt:lpstr>NYC</vt:lpstr>
      <vt:lpstr>OL2 Modular</vt:lpstr>
      <vt:lpstr>Paco</vt:lpstr>
      <vt:lpstr>PL</vt:lpstr>
      <vt:lpstr>QR</vt:lpstr>
      <vt:lpstr>RBO</vt:lpstr>
      <vt:lpstr>Remotes</vt:lpstr>
      <vt:lpstr>RSE</vt:lpstr>
      <vt:lpstr>RTB</vt:lpstr>
      <vt:lpstr>SL</vt:lpstr>
      <vt:lpstr>STX</vt:lpstr>
      <vt:lpstr>TA</vt:lpstr>
      <vt:lpstr>TSL</vt:lpstr>
      <vt:lpstr>VE</vt:lpstr>
      <vt:lpstr>WLX</vt:lpstr>
      <vt:lpstr>XMR</vt:lpstr>
      <vt:lpstr>Accessories</vt:lpstr>
      <vt:lpstr>Ts &amp; 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2021-02-23T14:24:33Z</dcterms:created>
  <dcterms:modified xsi:type="dcterms:W3CDTF">2024-06-05T20:37:32Z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